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業務\18 Web申請システム\様式（202403～）\"/>
    </mc:Choice>
  </mc:AlternateContent>
  <xr:revisionPtr revIDLastSave="0" documentId="13_ncr:1_{1198D929-201D-4840-BFB8-23749A9B9BC1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様式第4号" sheetId="1" r:id="rId1"/>
  </sheets>
  <definedNames>
    <definedName name="_xlnm.Print_Area" localSheetId="0">様式第4号!$A$1:$AJ$61</definedName>
    <definedName name="区町村" localSheetId="0">様式第4号!#REF!</definedName>
    <definedName name="郡市" localSheetId="0">様式第4号!$AN$64:$AN$65</definedName>
    <definedName name="市郡" localSheetId="0">様式第4号!#REF!</definedName>
    <definedName name="試料の種類" localSheetId="0">様式第4号!$AS$64:$AS$80</definedName>
    <definedName name="地内地先" localSheetId="0">様式第4号!$AP$64:$AP$65</definedName>
    <definedName name="町村" localSheetId="0">様式第4号!$AO$64:$AO$65</definedName>
    <definedName name="都道府県">様式第4号!$AM$64:$AM$67</definedName>
    <definedName name="発注者" localSheetId="0">様式第4号!$AQ$64:$AQ$80</definedName>
    <definedName name="発注者区分" localSheetId="0">様式第4号!$AR$64:$AR$73</definedName>
  </definedNames>
  <calcPr calcId="191029"/>
</workbook>
</file>

<file path=xl/calcChain.xml><?xml version="1.0" encoding="utf-8"?>
<calcChain xmlns="http://schemas.openxmlformats.org/spreadsheetml/2006/main">
  <c r="AK12" i="1" l="1"/>
  <c r="AK13" i="1"/>
  <c r="AK14" i="1"/>
  <c r="G34" i="1"/>
  <c r="J34" i="1"/>
  <c r="L34" i="1"/>
  <c r="Q34" i="1"/>
  <c r="T34" i="1"/>
  <c r="V34" i="1"/>
  <c r="Z34" i="1"/>
  <c r="U32" i="1" l="1"/>
  <c r="AN32" i="1" l="1"/>
  <c r="AK15" i="1" l="1"/>
  <c r="AC15" i="1"/>
  <c r="AC14" i="1"/>
  <c r="AK18" i="1"/>
  <c r="AK17" i="1"/>
  <c r="AK7" i="1"/>
  <c r="AK11" i="1"/>
  <c r="AC18" i="1"/>
  <c r="AC17" i="1"/>
  <c r="AC6" i="1"/>
  <c r="AC7" i="1"/>
  <c r="AC8" i="1"/>
  <c r="AC9" i="1"/>
  <c r="AC10" i="1"/>
  <c r="AC11" i="1"/>
  <c r="AC12" i="1"/>
  <c r="AC4" i="1"/>
  <c r="AC5" i="1"/>
  <c r="AC13" i="1"/>
  <c r="AC16" i="1"/>
  <c r="AC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>SK-200</author>
    <author>y-matsumoto</author>
    <author xml:space="preserve"> </author>
    <author>t-1-1</author>
    <author>Yumi Ouchi</author>
  </authors>
  <commentList>
    <comment ref="AJ1" authorId="0" shapeId="0" xr:uid="{00000000-0006-0000-0000-000001000000}">
      <text>
        <r>
          <rPr>
            <sz val="16"/>
            <color indexed="81"/>
            <rFont val="ＭＳ Ｐゴシック"/>
            <family val="3"/>
            <charset val="128"/>
          </rPr>
          <t xml:space="preserve">（入力上の注意）
・着色部のみ入力して下さい。
・印刷は拡大縮小はしないで下さい。
・申請は１部です。
</t>
        </r>
      </text>
    </comment>
    <comment ref="L13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含水比の種類
最適、自然を選択して下さい。</t>
        </r>
      </text>
    </comment>
    <comment ref="O16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要・不要どちらかを選択して下さい。</t>
        </r>
      </text>
    </comment>
    <comment ref="W26" authorId="1" shapeId="0" xr:uid="{99F25380-DB4A-41DE-837D-E8D1A7C9A842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AI26" authorId="1" shapeId="0" xr:uid="{3899A0E2-3242-444D-AE5A-5D260FB5EF28}">
      <text>
        <r>
          <rPr>
            <b/>
            <sz val="9"/>
            <color indexed="81"/>
            <rFont val="MS P ゴシック"/>
            <family val="3"/>
            <charset val="128"/>
          </rPr>
          <t>削除は「Delete」キーです。</t>
        </r>
      </text>
    </comment>
    <comment ref="G28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選択肢にない場合は、直接入力して下さい。
右の発注者区分も入力して下さい。</t>
        </r>
      </text>
    </comment>
    <comment ref="AM29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上記以外であれば入力して下さい。
</t>
        </r>
      </text>
    </comment>
    <comment ref="AM30" authorId="0" shapeId="0" xr:uid="{AF2890E4-6945-47B5-8F99-9E79C7572FEC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上記以外であれば入力して下さい。
</t>
        </r>
      </text>
    </comment>
    <comment ref="AM31" authorId="0" shapeId="0" xr:uid="{5F4D5B62-3D76-40F6-8797-54944A392A6C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上記以外であれば入力して下さい。
</t>
        </r>
      </text>
    </comment>
    <comment ref="G32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選択肢にない場合は、直接入力して下さい。</t>
        </r>
      </text>
    </comment>
    <comment ref="U3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試料が再生材の場合は、
右側に配合割合を入力してください。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4" authorId="3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右側の作成日の欄に記入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4" authorId="3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右側の希望日の欄に記入</t>
        </r>
      </text>
    </comment>
    <comment ref="Z34" authorId="3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:自動計算します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0" authorId="1" shapeId="0" xr:uid="{11AF127A-EC82-4FF7-B4AB-033E82B50F81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AB41" authorId="1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持ち帰る、放棄するどちらかを選択して下さい。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43" authorId="4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G43" authorId="4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43" authorId="4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3" authorId="4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43" authorId="4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D46" authorId="1" shapeId="0" xr:uid="{9044E035-DB68-4AB6-B318-71882B0B247C}">
      <text>
        <r>
          <rPr>
            <b/>
            <sz val="9"/>
            <color indexed="81"/>
            <rFont val="MS P ゴシック"/>
            <family val="3"/>
            <charset val="128"/>
          </rPr>
          <t>会社名のみを記載して下さい。代表者名は不要です。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48" authorId="0" shapeId="0" xr:uid="{168B55C3-7FDA-4BBA-B8BF-5172820BE519}">
      <text>
        <r>
          <rPr>
            <b/>
            <sz val="9"/>
            <color indexed="81"/>
            <rFont val="ＭＳ Ｐゴシック"/>
            <family val="3"/>
            <charset val="128"/>
          </rPr>
          <t>連絡先が記入された封筒もご持参下さい。</t>
        </r>
      </text>
    </comment>
    <comment ref="D51" authorId="5" shapeId="0" xr:uid="{D6D25904-C0B3-4EA0-8B8B-BECC50FB146C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会社名のみを御記入ください。代表者名は不要です。
※銀行振込の場合は、振込会社名を御記入ください。
</t>
        </r>
      </text>
    </comment>
    <comment ref="D53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申請書を作成し登録される方の
ご連絡先を記入して下さい。
Web申請後に、登録完了メールを
送付します。</t>
        </r>
      </text>
    </comment>
  </commentList>
</comments>
</file>

<file path=xl/sharedStrings.xml><?xml version="1.0" encoding="utf-8"?>
<sst xmlns="http://schemas.openxmlformats.org/spreadsheetml/2006/main" count="214" uniqueCount="177">
  <si>
    <t>様式第4号</t>
    <phoneticPr fontId="2"/>
  </si>
  <si>
    <t>土粒子の密度試験</t>
    <rPh sb="0" eb="1">
      <t>ド</t>
    </rPh>
    <rPh sb="1" eb="3">
      <t>リュウシ</t>
    </rPh>
    <rPh sb="4" eb="6">
      <t>ミツド</t>
    </rPh>
    <rPh sb="6" eb="8">
      <t>シケン</t>
    </rPh>
    <phoneticPr fontId="2"/>
  </si>
  <si>
    <t>件</t>
    <phoneticPr fontId="2"/>
  </si>
  <si>
    <t>土の含水比試験</t>
    <rPh sb="0" eb="1">
      <t>ツチ</t>
    </rPh>
    <rPh sb="2" eb="4">
      <t>ガンスイ</t>
    </rPh>
    <rPh sb="4" eb="5">
      <t>ヒ</t>
    </rPh>
    <rPh sb="5" eb="7">
      <t>シケン</t>
    </rPh>
    <phoneticPr fontId="2"/>
  </si>
  <si>
    <t>粒度(Ⅰ)ふるい分け試験</t>
    <rPh sb="0" eb="2">
      <t>リュウド</t>
    </rPh>
    <rPh sb="8" eb="9">
      <t>ワ</t>
    </rPh>
    <rPh sb="10" eb="12">
      <t>シケン</t>
    </rPh>
    <phoneticPr fontId="2"/>
  </si>
  <si>
    <t>土</t>
    <rPh sb="0" eb="1">
      <t>ド</t>
    </rPh>
    <phoneticPr fontId="2"/>
  </si>
  <si>
    <t>液性限界試験</t>
    <rPh sb="0" eb="2">
      <t>エキセイ</t>
    </rPh>
    <rPh sb="2" eb="4">
      <t>ゲンカイ</t>
    </rPh>
    <rPh sb="4" eb="6">
      <t>シケン</t>
    </rPh>
    <phoneticPr fontId="2"/>
  </si>
  <si>
    <t>塑性限界試験</t>
    <rPh sb="0" eb="2">
      <t>ソセイ</t>
    </rPh>
    <rPh sb="2" eb="4">
      <t>ゲンカイ</t>
    </rPh>
    <rPh sb="4" eb="6">
      <t>シケン</t>
    </rPh>
    <phoneticPr fontId="2"/>
  </si>
  <si>
    <t>質</t>
    <rPh sb="0" eb="1">
      <t>シツ</t>
    </rPh>
    <phoneticPr fontId="2"/>
  </si>
  <si>
    <t>件</t>
    <phoneticPr fontId="2"/>
  </si>
  <si>
    <t>円</t>
    <phoneticPr fontId="2"/>
  </si>
  <si>
    <t>土の一軸圧縮試験</t>
    <rPh sb="0" eb="1">
      <t>ツチ</t>
    </rPh>
    <rPh sb="2" eb="3">
      <t>イチ</t>
    </rPh>
    <rPh sb="3" eb="4">
      <t>ジク</t>
    </rPh>
    <rPh sb="4" eb="6">
      <t>アッシュク</t>
    </rPh>
    <rPh sb="6" eb="8">
      <t>シケン</t>
    </rPh>
    <phoneticPr fontId="2"/>
  </si>
  <si>
    <t>路盤材</t>
    <rPh sb="0" eb="2">
      <t>ロバン</t>
    </rPh>
    <rPh sb="2" eb="3">
      <t>ザイ</t>
    </rPh>
    <phoneticPr fontId="2"/>
  </si>
  <si>
    <t>合  計</t>
    <rPh sb="0" eb="1">
      <t>ゴウ</t>
    </rPh>
    <rPh sb="3" eb="4">
      <t>ケイ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</si>
  <si>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</si>
  <si>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</si>
  <si>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地内</t>
    <rPh sb="0" eb="2">
      <t>チナイ</t>
    </rPh>
    <phoneticPr fontId="2"/>
  </si>
  <si>
    <t>地先</t>
    <rPh sb="0" eb="1">
      <t>チ</t>
    </rPh>
    <rPh sb="1" eb="2">
      <t>サキ</t>
    </rPh>
    <phoneticPr fontId="2"/>
  </si>
  <si>
    <t>工事発注者</t>
    <rPh sb="0" eb="2">
      <t>コウジ</t>
    </rPh>
    <rPh sb="2" eb="5">
      <t>ハッチュウシャ</t>
    </rPh>
    <phoneticPr fontId="2"/>
  </si>
  <si>
    <t>産  地  名</t>
    <rPh sb="0" eb="1">
      <t>サン</t>
    </rPh>
    <rPh sb="3" eb="4">
      <t>チ</t>
    </rPh>
    <rPh sb="6" eb="7">
      <t>メイ</t>
    </rPh>
    <phoneticPr fontId="2"/>
  </si>
  <si>
    <t>試料の種類</t>
    <rPh sb="0" eb="2">
      <t>シリョウ</t>
    </rPh>
    <rPh sb="3" eb="5">
      <t>シュルイ</t>
    </rPh>
    <phoneticPr fontId="2"/>
  </si>
  <si>
    <t>供 試 体</t>
    <rPh sb="0" eb="1">
      <t>キョウ</t>
    </rPh>
    <rPh sb="2" eb="3">
      <t>シ</t>
    </rPh>
    <rPh sb="4" eb="5">
      <t>タイ</t>
    </rPh>
    <phoneticPr fontId="2"/>
  </si>
  <si>
    <t>年</t>
    <rPh sb="0" eb="1">
      <t>ネン</t>
    </rPh>
    <phoneticPr fontId="2"/>
  </si>
  <si>
    <t>試験希望日</t>
    <rPh sb="0" eb="2">
      <t>シケン</t>
    </rPh>
    <rPh sb="2" eb="5">
      <t>キボウビ</t>
    </rPh>
    <phoneticPr fontId="2"/>
  </si>
  <si>
    <t>材齢</t>
    <rPh sb="0" eb="1">
      <t>ザイ</t>
    </rPh>
    <rPh sb="1" eb="2">
      <t>レイ</t>
    </rPh>
    <phoneticPr fontId="2"/>
  </si>
  <si>
    <t>日</t>
    <rPh sb="0" eb="1">
      <t>ヒ</t>
    </rPh>
    <phoneticPr fontId="2"/>
  </si>
  <si>
    <t>目標強度</t>
    <rPh sb="0" eb="2">
      <t>モクヒョウ</t>
    </rPh>
    <rPh sb="2" eb="4">
      <t>キョウド</t>
    </rPh>
    <phoneticPr fontId="2"/>
  </si>
  <si>
    <t>作成年月日</t>
    <rPh sb="0" eb="2">
      <t>サクセイ</t>
    </rPh>
    <rPh sb="2" eb="3">
      <t>ネン</t>
    </rPh>
    <rPh sb="3" eb="5">
      <t>ガッピ</t>
    </rPh>
    <phoneticPr fontId="2"/>
  </si>
  <si>
    <t>採取位置</t>
    <rPh sb="0" eb="2">
      <t>サイシュ</t>
    </rPh>
    <rPh sb="2" eb="4">
      <t>イチ</t>
    </rPh>
    <phoneticPr fontId="2"/>
  </si>
  <si>
    <t>深さ</t>
    <rPh sb="0" eb="1">
      <t>フカ</t>
    </rPh>
    <phoneticPr fontId="2"/>
  </si>
  <si>
    <t>件</t>
    <phoneticPr fontId="2"/>
  </si>
  <si>
    <t>円</t>
    <phoneticPr fontId="2"/>
  </si>
  <si>
    <t>件</t>
    <phoneticPr fontId="2"/>
  </si>
  <si>
    <t>円</t>
    <phoneticPr fontId="2"/>
  </si>
  <si>
    <r>
      <t>粒度(Ⅱ)沈降試験 ※</t>
    </r>
    <r>
      <rPr>
        <vertAlign val="subscript"/>
        <sz val="10.5"/>
        <rFont val="ＭＳ 明朝"/>
        <family val="1"/>
        <charset val="128"/>
      </rPr>
      <t>1</t>
    </r>
    <rPh sb="0" eb="2">
      <t>リュウド</t>
    </rPh>
    <rPh sb="5" eb="7">
      <t>チンコウ</t>
    </rPh>
    <rPh sb="7" eb="9">
      <t>シケン</t>
    </rPh>
    <phoneticPr fontId="2"/>
  </si>
  <si>
    <t>件</t>
    <phoneticPr fontId="2"/>
  </si>
  <si>
    <t>円</t>
    <phoneticPr fontId="2"/>
  </si>
  <si>
    <t>件</t>
    <phoneticPr fontId="2"/>
  </si>
  <si>
    <t>円</t>
    <phoneticPr fontId="2"/>
  </si>
  <si>
    <t>件</t>
    <phoneticPr fontId="2"/>
  </si>
  <si>
    <t>円</t>
    <phoneticPr fontId="2"/>
  </si>
  <si>
    <t>円</t>
    <phoneticPr fontId="2"/>
  </si>
  <si>
    <r>
      <t>設計ＣＢＲ試験 ※</t>
    </r>
    <r>
      <rPr>
        <vertAlign val="subscript"/>
        <sz val="10.5"/>
        <rFont val="ＭＳ 明朝"/>
        <family val="1"/>
        <charset val="128"/>
      </rPr>
      <t>2</t>
    </r>
    <rPh sb="0" eb="2">
      <t>セッケイ</t>
    </rPh>
    <rPh sb="5" eb="7">
      <t>シケン</t>
    </rPh>
    <phoneticPr fontId="2"/>
  </si>
  <si>
    <t>件</t>
    <phoneticPr fontId="2"/>
  </si>
  <si>
    <t>円</t>
    <phoneticPr fontId="2"/>
  </si>
  <si>
    <r>
      <t>修正ＣＢＲ試験 ※</t>
    </r>
    <r>
      <rPr>
        <vertAlign val="subscript"/>
        <sz val="10.5"/>
        <rFont val="ＭＳ 明朝"/>
        <family val="1"/>
        <charset val="128"/>
      </rPr>
      <t>3</t>
    </r>
    <rPh sb="0" eb="2">
      <t>シュウセイ</t>
    </rPh>
    <rPh sb="5" eb="7">
      <t>シケン</t>
    </rPh>
    <phoneticPr fontId="2"/>
  </si>
  <si>
    <r>
      <t>透水試験 ※</t>
    </r>
    <r>
      <rPr>
        <vertAlign val="subscript"/>
        <sz val="10.5"/>
        <rFont val="ＭＳ 明朝"/>
        <family val="1"/>
        <charset val="128"/>
      </rPr>
      <t>4</t>
    </r>
    <rPh sb="0" eb="2">
      <t>トウスイ</t>
    </rPh>
    <rPh sb="2" eb="4">
      <t>シケン</t>
    </rPh>
    <phoneticPr fontId="2"/>
  </si>
  <si>
    <t>件</t>
    <phoneticPr fontId="2"/>
  </si>
  <si>
    <t>円</t>
    <phoneticPr fontId="2"/>
  </si>
  <si>
    <t>件</t>
    <phoneticPr fontId="2"/>
  </si>
  <si>
    <t>円</t>
    <phoneticPr fontId="2"/>
  </si>
  <si>
    <t>円</t>
    <phoneticPr fontId="2"/>
  </si>
  <si>
    <t>KN/㎡</t>
    <phoneticPr fontId="2"/>
  </si>
  <si>
    <t>/3本</t>
    <rPh sb="2" eb="3">
      <t>ホン</t>
    </rPh>
    <phoneticPr fontId="2"/>
  </si>
  <si>
    <t>配合割合</t>
    <rPh sb="0" eb="2">
      <t>ハイゴウ</t>
    </rPh>
    <rPh sb="2" eb="4">
      <t>ワリアイ</t>
    </rPh>
    <phoneticPr fontId="2"/>
  </si>
  <si>
    <t>/件</t>
    <phoneticPr fontId="2"/>
  </si>
  <si>
    <t>受 付</t>
    <rPh sb="0" eb="1">
      <t>ウケ</t>
    </rPh>
    <rPh sb="2" eb="3">
      <t>ヅケ</t>
    </rPh>
    <phoneticPr fontId="2"/>
  </si>
  <si>
    <t>照 査</t>
    <rPh sb="0" eb="1">
      <t>テラシ</t>
    </rPh>
    <rPh sb="2" eb="3">
      <t>サ</t>
    </rPh>
    <phoneticPr fontId="2"/>
  </si>
  <si>
    <t>確 認</t>
    <rPh sb="0" eb="1">
      <t>アキラ</t>
    </rPh>
    <rPh sb="2" eb="3">
      <t>シノブ</t>
    </rPh>
    <phoneticPr fontId="2"/>
  </si>
  <si>
    <t>突固めによる土の締固め試験</t>
    <rPh sb="0" eb="1">
      <t>ツ</t>
    </rPh>
    <rPh sb="1" eb="2">
      <t>カタ</t>
    </rPh>
    <rPh sb="6" eb="7">
      <t>ツチ</t>
    </rPh>
    <rPh sb="8" eb="10">
      <t>シメカタ</t>
    </rPh>
    <rPh sb="11" eb="13">
      <t>シケン</t>
    </rPh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</si>
  <si>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</si>
  <si>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</si>
  <si>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担当者</t>
    <rPh sb="0" eb="1">
      <t>タン</t>
    </rPh>
    <rPh sb="1" eb="2">
      <t>トウ</t>
    </rPh>
    <rPh sb="2" eb="3">
      <t>シャ</t>
    </rPh>
    <phoneticPr fontId="2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</si>
  <si>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2"/>
  </si>
  <si>
    <t>発注者
区分</t>
    <rPh sb="0" eb="1">
      <t>ハッチュウシャ</t>
    </rPh>
    <rPh sb="4" eb="6">
      <t>クブン</t>
    </rPh>
    <phoneticPr fontId="2"/>
  </si>
  <si>
    <t>再生ｺﾝｸﾘｰﾄ</t>
    <rPh sb="0" eb="2">
      <t>サイセイ</t>
    </rPh>
    <phoneticPr fontId="2"/>
  </si>
  <si>
    <t>再生ｱｽﾌｧﾙﾄ</t>
    <rPh sb="0" eb="2">
      <t>サイセイ</t>
    </rPh>
    <phoneticPr fontId="2"/>
  </si>
  <si>
    <t>合計</t>
    <rPh sb="0" eb="2">
      <t>ゴウケイ</t>
    </rPh>
    <phoneticPr fontId="2"/>
  </si>
  <si>
    <t>（連絡先）</t>
    <rPh sb="1" eb="4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</si>
  <si>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</si>
  <si>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１　　県土整備部</t>
    <rPh sb="3" eb="5">
      <t>ケンド</t>
    </rPh>
    <rPh sb="5" eb="8">
      <t>セイビブ</t>
    </rPh>
    <phoneticPr fontId="2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</si>
  <si>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2"/>
  </si>
  <si>
    <t>３　　福岡市</t>
    <rPh sb="3" eb="6">
      <t>フクオカシ</t>
    </rPh>
    <phoneticPr fontId="2"/>
  </si>
  <si>
    <t>４　　他市町村</t>
    <rPh sb="3" eb="4">
      <t>タ</t>
    </rPh>
    <rPh sb="4" eb="7">
      <t>シチョウソン</t>
    </rPh>
    <phoneticPr fontId="2"/>
  </si>
  <si>
    <t>５　　国</t>
    <rPh sb="3" eb="4">
      <t>クニ</t>
    </rPh>
    <phoneticPr fontId="2"/>
  </si>
  <si>
    <t>６　　県外</t>
    <rPh sb="3" eb="5">
      <t>ケンガイ</t>
    </rPh>
    <phoneticPr fontId="2"/>
  </si>
  <si>
    <t>７　　公社　等</t>
    <rPh sb="3" eb="5">
      <t>コウシャ</t>
    </rPh>
    <rPh sb="6" eb="7">
      <t>トウ</t>
    </rPh>
    <phoneticPr fontId="2"/>
  </si>
  <si>
    <t>８　　民間</t>
    <rPh sb="3" eb="5">
      <t>ミンカン</t>
    </rPh>
    <phoneticPr fontId="2"/>
  </si>
  <si>
    <t>９　　その他</t>
    <rPh sb="5" eb="6">
      <t>タ</t>
    </rPh>
    <phoneticPr fontId="2"/>
  </si>
  <si>
    <t>材 料 試 験 を 申 請 し ま す 。</t>
    <phoneticPr fontId="2"/>
  </si>
  <si>
    <t>年</t>
    <phoneticPr fontId="2"/>
  </si>
  <si>
    <t>月</t>
    <phoneticPr fontId="2"/>
  </si>
  <si>
    <t>日</t>
    <phoneticPr fontId="2"/>
  </si>
  <si>
    <t xml:space="preserve">福  岡  県  知  事   殿 </t>
    <phoneticPr fontId="2"/>
  </si>
  <si>
    <t>〒</t>
    <phoneticPr fontId="2"/>
  </si>
  <si>
    <t>住 所</t>
    <phoneticPr fontId="2"/>
  </si>
  <si>
    <t>会社名</t>
    <phoneticPr fontId="2"/>
  </si>
  <si>
    <t>（送付先）</t>
    <rPh sb="1" eb="4">
      <t>ソウフサキ</t>
    </rPh>
    <phoneticPr fontId="2"/>
  </si>
  <si>
    <t>※送付先が左記と異なる場合は、住所及び会社名を記入して下さい。</t>
    <rPh sb="27" eb="28">
      <t>クダ</t>
    </rPh>
    <phoneticPr fontId="2"/>
  </si>
  <si>
    <t>電 話</t>
    <phoneticPr fontId="2"/>
  </si>
  <si>
    <t>（　　</t>
    <phoneticPr fontId="2"/>
  </si>
  <si>
    <t>)</t>
    <phoneticPr fontId="2"/>
  </si>
  <si>
    <t>－</t>
    <phoneticPr fontId="2"/>
  </si>
  <si>
    <t>連 絡</t>
    <rPh sb="0" eb="1">
      <t>レン</t>
    </rPh>
    <rPh sb="2" eb="3">
      <t>ラク</t>
    </rPh>
    <phoneticPr fontId="2"/>
  </si>
  <si>
    <t>受   付   番   号</t>
    <phoneticPr fontId="2"/>
  </si>
  <si>
    <t>受　付　印</t>
    <phoneticPr fontId="2"/>
  </si>
  <si>
    <t>郡市</t>
    <rPh sb="0" eb="1">
      <t>グン</t>
    </rPh>
    <rPh sb="1" eb="2">
      <t>シ</t>
    </rPh>
    <phoneticPr fontId="2"/>
  </si>
  <si>
    <t>町村</t>
    <rPh sb="0" eb="1">
      <t>チョウ</t>
    </rPh>
    <rPh sb="1" eb="2">
      <t>ソン</t>
    </rPh>
    <phoneticPr fontId="2"/>
  </si>
  <si>
    <t>郡</t>
    <rPh sb="0" eb="1">
      <t>グン</t>
    </rPh>
    <phoneticPr fontId="2"/>
  </si>
  <si>
    <t>市</t>
    <rPh sb="0" eb="1">
      <t>シ</t>
    </rPh>
    <phoneticPr fontId="2"/>
  </si>
  <si>
    <t>町</t>
    <rPh sb="0" eb="1">
      <t>チョウ</t>
    </rPh>
    <phoneticPr fontId="2"/>
  </si>
  <si>
    <t>村</t>
    <rPh sb="0" eb="1">
      <t>ソン</t>
    </rPh>
    <phoneticPr fontId="2"/>
  </si>
  <si>
    <t>区</t>
    <rPh sb="0" eb="1">
      <t>ク</t>
    </rPh>
    <phoneticPr fontId="2"/>
  </si>
  <si>
    <t>真砂土</t>
    <rPh sb="0" eb="1">
      <t>マ</t>
    </rPh>
    <rPh sb="1" eb="2">
      <t>サ</t>
    </rPh>
    <rPh sb="2" eb="3">
      <t>ド</t>
    </rPh>
    <phoneticPr fontId="2"/>
  </si>
  <si>
    <t>発注者</t>
    <rPh sb="0" eb="3">
      <t>ハッチュウシャ</t>
    </rPh>
    <phoneticPr fontId="2"/>
  </si>
  <si>
    <t>地盤改良土</t>
    <rPh sb="0" eb="2">
      <t>ジバン</t>
    </rPh>
    <rPh sb="2" eb="5">
      <t>カイリョウド</t>
    </rPh>
    <phoneticPr fontId="2"/>
  </si>
  <si>
    <t>現地発生土</t>
    <rPh sb="0" eb="2">
      <t>ゲンチ</t>
    </rPh>
    <rPh sb="2" eb="4">
      <t>ハッセイ</t>
    </rPh>
    <rPh sb="4" eb="5">
      <t>ド</t>
    </rPh>
    <phoneticPr fontId="2"/>
  </si>
  <si>
    <t>流用土</t>
    <rPh sb="0" eb="2">
      <t>リュウヨウ</t>
    </rPh>
    <rPh sb="2" eb="3">
      <t>ド</t>
    </rPh>
    <phoneticPr fontId="2"/>
  </si>
  <si>
    <t>ＲＣ－４０</t>
    <phoneticPr fontId="2"/>
  </si>
  <si>
    <t>ＲＭ－２５</t>
    <phoneticPr fontId="2"/>
  </si>
  <si>
    <t>様式第４号（土質）</t>
    <rPh sb="0" eb="2">
      <t>ヨウシキ</t>
    </rPh>
    <rPh sb="2" eb="3">
      <t>ダイ</t>
    </rPh>
    <rPh sb="4" eb="5">
      <t>ゴウ</t>
    </rPh>
    <rPh sb="6" eb="8">
      <t>ドシツ</t>
    </rPh>
    <phoneticPr fontId="2"/>
  </si>
  <si>
    <t>粘性土</t>
    <rPh sb="0" eb="2">
      <t>ネンセイ</t>
    </rPh>
    <rPh sb="2" eb="3">
      <t>ド</t>
    </rPh>
    <phoneticPr fontId="2"/>
  </si>
  <si>
    <t>レキ質土</t>
    <rPh sb="2" eb="3">
      <t>シツ</t>
    </rPh>
    <rPh sb="3" eb="4">
      <t>ド</t>
    </rPh>
    <phoneticPr fontId="2"/>
  </si>
  <si>
    <t>レキ混じり土</t>
    <rPh sb="2" eb="3">
      <t>マ</t>
    </rPh>
    <rPh sb="5" eb="6">
      <t>ド</t>
    </rPh>
    <phoneticPr fontId="2"/>
  </si>
  <si>
    <t>砂質土</t>
    <rPh sb="0" eb="1">
      <t>サ</t>
    </rPh>
    <rPh sb="1" eb="3">
      <t>シツド</t>
    </rPh>
    <phoneticPr fontId="2"/>
  </si>
  <si>
    <t>改良土</t>
    <rPh sb="0" eb="3">
      <t>カイリョウド</t>
    </rPh>
    <phoneticPr fontId="2"/>
  </si>
  <si>
    <t>山ずり</t>
    <rPh sb="0" eb="1">
      <t>ヤマ</t>
    </rPh>
    <phoneticPr fontId="2"/>
  </si>
  <si>
    <t>Ｃ－４０</t>
    <phoneticPr fontId="2"/>
  </si>
  <si>
    <t>Ｍ－２５</t>
    <phoneticPr fontId="2"/>
  </si>
  <si>
    <t>都道府県</t>
    <rPh sb="0" eb="4">
      <t>トドウフケン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</si>
  <si>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</si>
  <si>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</si>
  <si>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</si>
  <si>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</si>
  <si>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塩化物含有率試験</t>
    <rPh sb="0" eb="3">
      <t>エンカブツ</t>
    </rPh>
    <rPh sb="3" eb="5">
      <t>ガンユウ</t>
    </rPh>
    <rPh sb="5" eb="6">
      <t>リツ</t>
    </rPh>
    <rPh sb="6" eb="8">
      <t>シケン</t>
    </rPh>
    <phoneticPr fontId="2"/>
  </si>
  <si>
    <t>単位容積質量試験</t>
    <rPh sb="0" eb="2">
      <t>タンイ</t>
    </rPh>
    <rPh sb="2" eb="4">
      <t>ヨウセキ</t>
    </rPh>
    <rPh sb="4" eb="6">
      <t>シツリョウ</t>
    </rPh>
    <rPh sb="6" eb="8">
      <t>シケン</t>
    </rPh>
    <phoneticPr fontId="2"/>
  </si>
  <si>
    <r>
      <t>ふるい分け試験(粗骨材)試験 ※</t>
    </r>
    <r>
      <rPr>
        <vertAlign val="subscript"/>
        <sz val="10.5"/>
        <rFont val="ＭＳ 明朝"/>
        <family val="1"/>
        <charset val="128"/>
      </rPr>
      <t>5</t>
    </r>
    <rPh sb="3" eb="4">
      <t>ワ</t>
    </rPh>
    <rPh sb="5" eb="7">
      <t>シケン</t>
    </rPh>
    <rPh sb="8" eb="9">
      <t>ソ</t>
    </rPh>
    <rPh sb="9" eb="11">
      <t>コツザイ</t>
    </rPh>
    <rPh sb="12" eb="14">
      <t>シケン</t>
    </rPh>
    <phoneticPr fontId="2"/>
  </si>
  <si>
    <r>
      <t>すりへり試験 ※</t>
    </r>
    <r>
      <rPr>
        <vertAlign val="subscript"/>
        <sz val="10.5"/>
        <rFont val="ＭＳ 明朝"/>
        <family val="1"/>
        <charset val="128"/>
      </rPr>
      <t>5</t>
    </r>
    <rPh sb="4" eb="6">
      <t>シケン</t>
    </rPh>
    <phoneticPr fontId="2"/>
  </si>
  <si>
    <t>　</t>
    <phoneticPr fontId="2"/>
  </si>
  <si>
    <r>
      <t>※</t>
    </r>
    <r>
      <rPr>
        <vertAlign val="subscript"/>
        <sz val="7.9"/>
        <rFont val="ＭＳ Ｐ明朝"/>
        <family val="1"/>
        <charset val="128"/>
      </rPr>
      <t>2</t>
    </r>
    <r>
      <rPr>
        <sz val="7.9"/>
        <rFont val="ＭＳ Ｐ明朝"/>
        <family val="1"/>
        <charset val="128"/>
      </rPr>
      <t xml:space="preserve"> 設計CBR試験は、同時に土の含水比試験が必要です。</t>
    </r>
    <rPh sb="3" eb="5">
      <t>セッケイ</t>
    </rPh>
    <rPh sb="8" eb="10">
      <t>シケン</t>
    </rPh>
    <rPh sb="12" eb="14">
      <t>ドウジ</t>
    </rPh>
    <rPh sb="15" eb="16">
      <t>ツチ</t>
    </rPh>
    <rPh sb="17" eb="19">
      <t>ガンスイ</t>
    </rPh>
    <rPh sb="19" eb="20">
      <t>ヒ</t>
    </rPh>
    <rPh sb="20" eb="22">
      <t>シケン</t>
    </rPh>
    <rPh sb="23" eb="25">
      <t>ヒツヨウ</t>
    </rPh>
    <phoneticPr fontId="2"/>
  </si>
  <si>
    <r>
      <t>※</t>
    </r>
    <r>
      <rPr>
        <vertAlign val="subscript"/>
        <sz val="7.9"/>
        <rFont val="ＭＳ Ｐ明朝"/>
        <family val="1"/>
        <charset val="128"/>
      </rPr>
      <t>3</t>
    </r>
    <r>
      <rPr>
        <sz val="7.9"/>
        <rFont val="ＭＳ Ｐ明朝"/>
        <family val="1"/>
        <charset val="128"/>
      </rPr>
      <t xml:space="preserve"> 修正CBR試験は、同時に突固め試験が必要です。</t>
    </r>
    <rPh sb="3" eb="5">
      <t>シュウセイ</t>
    </rPh>
    <rPh sb="8" eb="10">
      <t>シケン</t>
    </rPh>
    <rPh sb="12" eb="14">
      <t>ドウジ</t>
    </rPh>
    <rPh sb="15" eb="16">
      <t>ツ</t>
    </rPh>
    <rPh sb="16" eb="17">
      <t>カタ</t>
    </rPh>
    <rPh sb="18" eb="20">
      <t>シケン</t>
    </rPh>
    <rPh sb="21" eb="23">
      <t>ヒツヨウ</t>
    </rPh>
    <phoneticPr fontId="2"/>
  </si>
  <si>
    <r>
      <t>※</t>
    </r>
    <r>
      <rPr>
        <vertAlign val="subscript"/>
        <sz val="7.9"/>
        <rFont val="ＭＳ Ｐ明朝"/>
        <family val="1"/>
        <charset val="128"/>
      </rPr>
      <t>5</t>
    </r>
    <r>
      <rPr>
        <sz val="7.9"/>
        <rFont val="ＭＳ Ｐ明朝"/>
        <family val="1"/>
        <charset val="128"/>
      </rPr>
      <t xml:space="preserve"> 路盤材の試験は、突き固め、修正CBR、液性限界、塑性限界、ふるい分けが必要です。(再生材は、すりへりも必要です。)</t>
    </r>
    <rPh sb="3" eb="5">
      <t>ロバン</t>
    </rPh>
    <rPh sb="5" eb="6">
      <t>ザイ</t>
    </rPh>
    <rPh sb="7" eb="9">
      <t>シケン</t>
    </rPh>
    <rPh sb="11" eb="12">
      <t>ツ</t>
    </rPh>
    <rPh sb="13" eb="14">
      <t>カタ</t>
    </rPh>
    <rPh sb="16" eb="18">
      <t>シュウセイ</t>
    </rPh>
    <rPh sb="22" eb="24">
      <t>エキセイ</t>
    </rPh>
    <rPh sb="24" eb="26">
      <t>ゲンカイ</t>
    </rPh>
    <rPh sb="27" eb="29">
      <t>ソセイ</t>
    </rPh>
    <rPh sb="29" eb="31">
      <t>ゲンカイ</t>
    </rPh>
    <rPh sb="35" eb="36">
      <t>ワ</t>
    </rPh>
    <rPh sb="38" eb="40">
      <t>ヒツヨウ</t>
    </rPh>
    <rPh sb="44" eb="46">
      <t>サイセイ</t>
    </rPh>
    <rPh sb="46" eb="47">
      <t>ザイ</t>
    </rPh>
    <rPh sb="54" eb="56">
      <t>ヒツヨウ</t>
    </rPh>
    <phoneticPr fontId="2"/>
  </si>
  <si>
    <r>
      <t>※</t>
    </r>
    <r>
      <rPr>
        <vertAlign val="subscript"/>
        <sz val="7.8"/>
        <rFont val="ＭＳ Ｐ明朝"/>
        <family val="1"/>
        <charset val="128"/>
      </rPr>
      <t>1</t>
    </r>
    <r>
      <rPr>
        <sz val="7.8"/>
        <rFont val="ＭＳ Ｐ明朝"/>
        <family val="1"/>
        <charset val="128"/>
      </rPr>
      <t xml:space="preserve"> 粒度(Ⅱ)沈降試験は、同時に液性限界、塑性限界、密度試験(9.5㎜以下)が必要です。</t>
    </r>
    <rPh sb="3" eb="5">
      <t>リュウド</t>
    </rPh>
    <rPh sb="8" eb="10">
      <t>チンコウ</t>
    </rPh>
    <rPh sb="10" eb="12">
      <t>シケン</t>
    </rPh>
    <rPh sb="14" eb="16">
      <t>ドウジ</t>
    </rPh>
    <rPh sb="17" eb="19">
      <t>エキセイ</t>
    </rPh>
    <rPh sb="19" eb="21">
      <t>ゲンカイ</t>
    </rPh>
    <rPh sb="22" eb="24">
      <t>ソセイ</t>
    </rPh>
    <rPh sb="24" eb="26">
      <t>ゲンカイ</t>
    </rPh>
    <rPh sb="27" eb="29">
      <t>ミツド</t>
    </rPh>
    <rPh sb="29" eb="31">
      <t>シケン</t>
    </rPh>
    <rPh sb="36" eb="38">
      <t>イカ</t>
    </rPh>
    <rPh sb="40" eb="42">
      <t>ヒツヨウ</t>
    </rPh>
    <phoneticPr fontId="2"/>
  </si>
  <si>
    <t>令和</t>
    <rPh sb="0" eb="2">
      <t>レイワ</t>
    </rPh>
    <phoneticPr fontId="2"/>
  </si>
  <si>
    <r>
      <t>※</t>
    </r>
    <r>
      <rPr>
        <vertAlign val="subscript"/>
        <sz val="8"/>
        <rFont val="ＭＳ Ｐ明朝"/>
        <family val="1"/>
        <charset val="128"/>
      </rPr>
      <t>4</t>
    </r>
    <r>
      <rPr>
        <sz val="7.9"/>
        <rFont val="ＭＳ Ｐ明朝"/>
        <family val="1"/>
        <charset val="128"/>
      </rPr>
      <t xml:space="preserve"> </t>
    </r>
    <r>
      <rPr>
        <sz val="7.5"/>
        <rFont val="ＭＳ Ｐ明朝"/>
        <family val="1"/>
        <charset val="128"/>
      </rPr>
      <t>路体､路床､築堤､埋戻材等の透水試験は､自然含水比であれば「土の含水比試験」が最適含水比であれば「突固めによる土の締固め試験」が必要です。</t>
    </r>
    <phoneticPr fontId="2"/>
  </si>
  <si>
    <t>メールアドレス</t>
    <phoneticPr fontId="2"/>
  </si>
  <si>
    <t>試験済み供試体</t>
    <rPh sb="0" eb="2">
      <t>シケン</t>
    </rPh>
    <rPh sb="2" eb="3">
      <t>ズ</t>
    </rPh>
    <rPh sb="4" eb="7">
      <t>キョウシタイ</t>
    </rPh>
    <phoneticPr fontId="2"/>
  </si>
  <si>
    <t>持ち帰る</t>
    <rPh sb="0" eb="1">
      <t>モ</t>
    </rPh>
    <rPh sb="2" eb="3">
      <t>カエ</t>
    </rPh>
    <phoneticPr fontId="2"/>
  </si>
  <si>
    <t>放棄する</t>
    <rPh sb="0" eb="2">
      <t>ホウキ</t>
    </rPh>
    <phoneticPr fontId="2"/>
  </si>
  <si>
    <t>申請者ＩＤ</t>
    <rPh sb="0" eb="3">
      <t>シンセイシャ</t>
    </rPh>
    <phoneticPr fontId="2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</si>
  <si>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2"/>
  </si>
  <si>
    <t>(含水比</t>
    <rPh sb="1" eb="4">
      <t>ガンスイヒ</t>
    </rPh>
    <phoneticPr fontId="2"/>
  </si>
  <si>
    <t>）</t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</si>
  <si>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</si>
  <si>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</si>
  <si>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土の一軸圧縮試験　含水比</t>
    <rPh sb="0" eb="1">
      <t>ツチ</t>
    </rPh>
    <rPh sb="2" eb="4">
      <t>イチジク</t>
    </rPh>
    <rPh sb="4" eb="6">
      <t>アッシュク</t>
    </rPh>
    <rPh sb="6" eb="8">
      <t>シケン</t>
    </rPh>
    <rPh sb="9" eb="12">
      <t>ガンスイヒ</t>
    </rPh>
    <phoneticPr fontId="2"/>
  </si>
  <si>
    <t>一軸</t>
    <rPh sb="0" eb="2">
      <t>イチジク</t>
    </rPh>
    <phoneticPr fontId="2"/>
  </si>
  <si>
    <t>一軸圧縮
のみ記入</t>
    <rPh sb="0" eb="1">
      <t>イチ</t>
    </rPh>
    <rPh sb="1" eb="2">
      <t>ジク</t>
    </rPh>
    <rPh sb="2" eb="4">
      <t>アッシュク</t>
    </rPh>
    <rPh sb="7" eb="9">
      <t>キニュウ</t>
    </rPh>
    <phoneticPr fontId="2"/>
  </si>
  <si>
    <t>(</t>
    <phoneticPr fontId="2"/>
  </si>
  <si>
    <t>含水比</t>
    <rPh sb="0" eb="3">
      <t>ガンスイヒ</t>
    </rPh>
    <phoneticPr fontId="2"/>
  </si>
  <si>
    <t>自然</t>
    <rPh sb="0" eb="2">
      <t>シゼン</t>
    </rPh>
    <phoneticPr fontId="2"/>
  </si>
  <si>
    <t>最適</t>
    <rPh sb="0" eb="2">
      <t>サイテキ</t>
    </rPh>
    <phoneticPr fontId="2"/>
  </si>
  <si>
    <t>透水試験</t>
    <rPh sb="0" eb="2">
      <t>トウスイ</t>
    </rPh>
    <rPh sb="2" eb="4">
      <t>シケン</t>
    </rPh>
    <phoneticPr fontId="2"/>
  </si>
  <si>
    <t>新  材</t>
    <rPh sb="0" eb="1">
      <t>シン</t>
    </rPh>
    <rPh sb="3" eb="4">
      <t>ザイ</t>
    </rPh>
    <phoneticPr fontId="2"/>
  </si>
  <si>
    <t>※試験済供試体持ち帰り</t>
  </si>
  <si>
    <t>再生材
の配合</t>
    <rPh sb="0" eb="3">
      <t>サイセイザイ</t>
    </rPh>
    <rPh sb="5" eb="7">
      <t>ハイゴウ</t>
    </rPh>
    <phoneticPr fontId="2"/>
  </si>
  <si>
    <t>北九州県土整備事務所</t>
    <phoneticPr fontId="2"/>
  </si>
  <si>
    <t>北九州県土整備事務所宗像支所</t>
    <phoneticPr fontId="2"/>
  </si>
  <si>
    <t>直方県土整備事務所</t>
    <phoneticPr fontId="2"/>
  </si>
  <si>
    <t>福岡県土整備事務所</t>
    <phoneticPr fontId="2"/>
  </si>
  <si>
    <t>福岡県土整備事務所前原支所</t>
    <phoneticPr fontId="2"/>
  </si>
  <si>
    <t>飯塚県土整備事務所</t>
    <phoneticPr fontId="2"/>
  </si>
  <si>
    <t>田川県土整備事務所</t>
    <phoneticPr fontId="2"/>
  </si>
  <si>
    <t>京築県土整備事務所</t>
    <phoneticPr fontId="2"/>
  </si>
  <si>
    <t>京築県土整備事務所行橋支所</t>
    <phoneticPr fontId="2"/>
  </si>
  <si>
    <t>那珂県土整備事務所</t>
    <phoneticPr fontId="2"/>
  </si>
  <si>
    <t>朝倉県土整備事務所</t>
    <phoneticPr fontId="2"/>
  </si>
  <si>
    <t>久留米県土整備事務所</t>
    <phoneticPr fontId="2"/>
  </si>
  <si>
    <t>八女県土整備事務所</t>
    <phoneticPr fontId="2"/>
  </si>
  <si>
    <t>南筑後県土整備事務所</t>
    <phoneticPr fontId="2"/>
  </si>
  <si>
    <t>南筑後県土整備事務所柳川支所</t>
    <phoneticPr fontId="2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</si>
  <si>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2"/>
  </si>
  <si>
    <t>再生材　配合割合　入力欄</t>
    <rPh sb="0" eb="3">
      <t>サイセイザイ</t>
    </rPh>
    <rPh sb="4" eb="8">
      <t>ハイゴウワリアイ</t>
    </rPh>
    <rPh sb="9" eb="12">
      <t>ニュウリョクラン</t>
    </rPh>
    <phoneticPr fontId="2"/>
  </si>
  <si>
    <t>←（注意）合計が１００％になるように入力して下さい。</t>
    <rPh sb="22" eb="23">
      <t>クダ</t>
    </rPh>
    <phoneticPr fontId="2"/>
  </si>
  <si>
    <r>
      <t xml:space="preserve">         材 料 試 験 申 請 書（土質・路盤材等 ）</t>
    </r>
    <r>
      <rPr>
        <b/>
        <sz val="16"/>
        <rFont val="ＭＳ 明朝"/>
        <family val="1"/>
        <charset val="128"/>
      </rPr>
      <t xml:space="preserve">                </t>
    </r>
    <r>
      <rPr>
        <sz val="10.5"/>
        <rFont val="ＭＳ 明朝"/>
        <family val="1"/>
        <charset val="128"/>
      </rPr>
      <t>Web-3</t>
    </r>
    <rPh sb="9" eb="10">
      <t>ザイ</t>
    </rPh>
    <rPh sb="11" eb="12">
      <t>リョウ</t>
    </rPh>
    <rPh sb="13" eb="14">
      <t>タメシ</t>
    </rPh>
    <rPh sb="15" eb="16">
      <t>シルシ</t>
    </rPh>
    <rPh sb="23" eb="25">
      <t>ドシツ</t>
    </rPh>
    <rPh sb="26" eb="28">
      <t>ロバン</t>
    </rPh>
    <rPh sb="28" eb="29">
      <t>ザイ</t>
    </rPh>
    <rPh sb="29" eb="30">
      <t>トウ</t>
    </rPh>
    <phoneticPr fontId="2"/>
  </si>
  <si>
    <t>領収者名</t>
    <rPh sb="0" eb="3">
      <t>リョウシュウシャ</t>
    </rPh>
    <rPh sb="3" eb="4">
      <t>メイ</t>
    </rPh>
    <phoneticPr fontId="2"/>
  </si>
  <si>
    <t>管理用</t>
    <rPh sb="0" eb="3">
      <t>カンリヨウ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</si>
</sst>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[$-411]e"/>
    <numFmt numFmtId="178" formatCode="[$-411]m&quot;月&quot;;;;&quot;   月&quot;"/>
    <numFmt numFmtId="179" formatCode="[$-411]d&quot;日&quot;;;;&quot;   日&quot;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Ｐゴシック"/>
      <family val="3"/>
      <charset val="128"/>
    </font>
    <font>
      <vertAlign val="subscript"/>
      <sz val="10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7.5"/>
      <name val="ＭＳ 明朝"/>
      <family val="1"/>
      <charset val="128"/>
    </font>
    <font>
      <sz val="16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7.9"/>
      <name val="ＭＳ Ｐ明朝"/>
      <family val="1"/>
      <charset val="128"/>
    </font>
    <font>
      <vertAlign val="subscript"/>
      <sz val="7.9"/>
      <name val="ＭＳ Ｐ明朝"/>
      <family val="1"/>
      <charset val="128"/>
    </font>
    <font>
      <sz val="7.8"/>
      <name val="ＭＳ Ｐ明朝"/>
      <family val="1"/>
      <charset val="128"/>
    </font>
    <font>
      <vertAlign val="subscript"/>
      <sz val="7.8"/>
      <name val="ＭＳ Ｐ明朝"/>
      <family val="1"/>
      <charset val="128"/>
    </font>
    <font>
      <sz val="8.5"/>
      <name val="ＭＳ Ｐ明朝"/>
      <family val="1"/>
      <charset val="128"/>
    </font>
    <font>
      <sz val="7.5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.5"/>
      <color theme="2" tint="-0.249977111117893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vertical="top"/>
    </xf>
    <xf numFmtId="0" fontId="11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1" fillId="0" borderId="3" xfId="0" applyFont="1" applyBorder="1" applyAlignment="1">
      <alignment vertical="top"/>
    </xf>
    <xf numFmtId="0" fontId="12" fillId="0" borderId="0" xfId="0" applyFont="1">
      <alignment vertical="center"/>
    </xf>
    <xf numFmtId="0" fontId="11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4" fillId="0" borderId="0" xfId="0" applyFont="1" applyAlignment="1"/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8" fontId="3" fillId="0" borderId="13" xfId="2" applyFont="1" applyBorder="1" applyAlignment="1" applyProtection="1">
      <alignment horizontal="left" vertical="center"/>
    </xf>
    <xf numFmtId="0" fontId="3" fillId="0" borderId="14" xfId="0" applyFont="1" applyBorder="1" applyAlignment="1">
      <alignment horizontal="left" vertical="center"/>
    </xf>
    <xf numFmtId="38" fontId="3" fillId="0" borderId="15" xfId="2" applyFont="1" applyBorder="1" applyAlignment="1" applyProtection="1">
      <alignment horizontal="left" vertical="center"/>
    </xf>
    <xf numFmtId="0" fontId="3" fillId="0" borderId="3" xfId="0" applyFont="1" applyBorder="1" applyAlignment="1">
      <alignment horizontal="left" vertical="center" textRotation="255"/>
    </xf>
    <xf numFmtId="3" fontId="3" fillId="0" borderId="13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textRotation="255"/>
    </xf>
    <xf numFmtId="0" fontId="8" fillId="0" borderId="0" xfId="0" applyFont="1" applyAlignment="1">
      <alignment horizontal="left" vertical="center" textRotation="255"/>
    </xf>
    <xf numFmtId="0" fontId="10" fillId="0" borderId="0" xfId="0" applyFont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4" fillId="0" borderId="29" xfId="0" applyFont="1" applyBorder="1">
      <alignment vertical="center"/>
    </xf>
    <xf numFmtId="0" fontId="4" fillId="3" borderId="9" xfId="0" applyFont="1" applyFill="1" applyBorder="1" applyProtection="1">
      <alignment vertical="center"/>
      <protection locked="0"/>
    </xf>
    <xf numFmtId="0" fontId="18" fillId="0" borderId="0" xfId="0" applyFo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3" fillId="0" borderId="29" xfId="0" applyFont="1" applyBorder="1">
      <alignment vertical="center"/>
    </xf>
    <xf numFmtId="0" fontId="7" fillId="0" borderId="0" xfId="0" applyFont="1">
      <alignment vertical="center"/>
    </xf>
    <xf numFmtId="0" fontId="4" fillId="0" borderId="16" xfId="0" applyFont="1" applyBorder="1" applyAlignment="1">
      <alignment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31" fillId="0" borderId="0" xfId="1" applyBorder="1" applyAlignment="1" applyProtection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3" fillId="0" borderId="0" xfId="0" applyFont="1">
      <alignment vertical="center"/>
    </xf>
    <xf numFmtId="0" fontId="4" fillId="0" borderId="30" xfId="0" applyFont="1" applyBorder="1">
      <alignment vertical="center"/>
    </xf>
    <xf numFmtId="0" fontId="4" fillId="0" borderId="37" xfId="0" applyFont="1" applyBorder="1">
      <alignment vertical="center"/>
    </xf>
    <xf numFmtId="0" fontId="34" fillId="0" borderId="16" xfId="0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4" fillId="0" borderId="38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24" xfId="0" applyFont="1" applyBorder="1" applyAlignment="1">
      <alignment horizontal="left"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15" fillId="0" borderId="41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44" xfId="0" applyFont="1" applyBorder="1">
      <alignment vertical="center"/>
    </xf>
    <xf numFmtId="0" fontId="10" fillId="0" borderId="46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>
      <alignment vertical="center"/>
    </xf>
    <xf numFmtId="14" fontId="11" fillId="0" borderId="57" xfId="0" applyNumberFormat="1" applyFont="1" applyBorder="1" applyAlignment="1">
      <alignment horizontal="center" vertical="center"/>
    </xf>
    <xf numFmtId="0" fontId="32" fillId="0" borderId="29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41" xfId="0" applyFont="1" applyBorder="1">
      <alignment vertical="center"/>
    </xf>
    <xf numFmtId="0" fontId="11" fillId="0" borderId="0" xfId="0" applyFont="1" applyAlignment="1">
      <alignment vertical="top"/>
    </xf>
    <xf numFmtId="0" fontId="11" fillId="0" borderId="2" xfId="0" applyFont="1" applyBorder="1" applyAlignment="1">
      <alignment vertical="center" wrapText="1"/>
    </xf>
    <xf numFmtId="0" fontId="20" fillId="0" borderId="0" xfId="0" applyFont="1">
      <alignment vertical="center"/>
    </xf>
    <xf numFmtId="0" fontId="39" fillId="2" borderId="32" xfId="0" applyFont="1" applyFill="1" applyBorder="1" applyAlignment="1" applyProtection="1">
      <alignment horizontal="center" vertical="center"/>
      <protection locked="0"/>
    </xf>
    <xf numFmtId="0" fontId="39" fillId="2" borderId="10" xfId="0" applyFont="1" applyFill="1" applyBorder="1" applyAlignment="1" applyProtection="1">
      <alignment horizontal="center" vertical="center"/>
      <protection locked="0"/>
    </xf>
    <xf numFmtId="176" fontId="3" fillId="0" borderId="13" xfId="2" applyNumberFormat="1" applyFont="1" applyBorder="1" applyAlignment="1" applyProtection="1">
      <alignment vertical="center"/>
    </xf>
    <xf numFmtId="0" fontId="4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9" fillId="2" borderId="35" xfId="0" applyFont="1" applyFill="1" applyBorder="1" applyAlignment="1" applyProtection="1">
      <alignment horizontal="center" vertical="center"/>
      <protection locked="0"/>
    </xf>
    <xf numFmtId="0" fontId="39" fillId="2" borderId="19" xfId="0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Alignment="1">
      <alignment horizontal="center" vertical="center" shrinkToFit="1"/>
    </xf>
    <xf numFmtId="49" fontId="19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shrinkToFit="1"/>
      <protection locked="0"/>
    </xf>
    <xf numFmtId="0" fontId="4" fillId="3" borderId="24" xfId="0" applyFont="1" applyFill="1" applyBorder="1" applyAlignment="1" applyProtection="1">
      <alignment horizontal="center" vertical="center" shrinkToFit="1"/>
      <protection locked="0"/>
    </xf>
    <xf numFmtId="49" fontId="19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>
      <alignment vertical="center"/>
    </xf>
    <xf numFmtId="0" fontId="4" fillId="0" borderId="24" xfId="0" applyFont="1" applyBorder="1">
      <alignment vertical="center"/>
    </xf>
    <xf numFmtId="0" fontId="4" fillId="3" borderId="34" xfId="0" applyFont="1" applyFill="1" applyBorder="1" applyAlignment="1" applyProtection="1">
      <alignment horizontal="center" vertical="center" shrinkToFit="1"/>
      <protection locked="0"/>
    </xf>
    <xf numFmtId="0" fontId="4" fillId="3" borderId="17" xfId="0" applyFont="1" applyFill="1" applyBorder="1" applyAlignment="1" applyProtection="1">
      <alignment horizontal="center" vertical="center" shrinkToFit="1"/>
      <protection locked="0"/>
    </xf>
    <xf numFmtId="0" fontId="4" fillId="2" borderId="48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49" xfId="0" applyFont="1" applyFill="1" applyBorder="1" applyAlignment="1" applyProtection="1">
      <alignment horizontal="center" vertical="center" shrinkToFit="1"/>
      <protection locked="0"/>
    </xf>
    <xf numFmtId="177" fontId="4" fillId="0" borderId="46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27" xfId="0" applyNumberFormat="1" applyFont="1" applyBorder="1">
      <alignment vertical="center"/>
    </xf>
    <xf numFmtId="177" fontId="4" fillId="0" borderId="24" xfId="0" applyNumberFormat="1" applyFont="1" applyBorder="1">
      <alignment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0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9" xfId="0" applyFont="1" applyBorder="1">
      <alignment vertical="center"/>
    </xf>
    <xf numFmtId="0" fontId="4" fillId="3" borderId="27" xfId="0" applyFont="1" applyFill="1" applyBorder="1" applyAlignment="1" applyProtection="1">
      <alignment horizontal="center" vertical="center" shrinkToFit="1"/>
      <protection locked="0"/>
    </xf>
    <xf numFmtId="0" fontId="39" fillId="2" borderId="33" xfId="0" applyFont="1" applyFill="1" applyBorder="1" applyAlignment="1" applyProtection="1">
      <alignment horizontal="center" vertical="center"/>
      <protection locked="0"/>
    </xf>
    <xf numFmtId="0" fontId="39" fillId="2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34" xfId="0" quotePrefix="1" applyFont="1" applyBorder="1" applyAlignment="1">
      <alignment horizontal="center" vertical="center" wrapText="1"/>
    </xf>
    <xf numFmtId="0" fontId="11" fillId="0" borderId="16" xfId="0" quotePrefix="1" applyFont="1" applyBorder="1" applyAlignment="1">
      <alignment horizontal="center" vertical="center"/>
    </xf>
    <xf numFmtId="0" fontId="11" fillId="0" borderId="17" xfId="0" quotePrefix="1" applyFont="1" applyBorder="1" applyAlignment="1">
      <alignment horizontal="center" vertical="center"/>
    </xf>
    <xf numFmtId="0" fontId="11" fillId="0" borderId="46" xfId="0" quotePrefix="1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1" fillId="0" borderId="45" xfId="0" quotePrefix="1" applyFont="1" applyBorder="1" applyAlignment="1">
      <alignment horizontal="center" vertical="center"/>
    </xf>
    <xf numFmtId="38" fontId="3" fillId="0" borderId="33" xfId="2" applyFont="1" applyBorder="1" applyAlignment="1" applyProtection="1">
      <alignment horizontal="right" vertical="center" indent="2"/>
    </xf>
    <xf numFmtId="38" fontId="4" fillId="0" borderId="13" xfId="2" applyFont="1" applyBorder="1" applyAlignment="1" applyProtection="1">
      <alignment horizontal="right" vertical="center" indent="2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13" xfId="2" applyFont="1" applyBorder="1" applyAlignment="1" applyProtection="1">
      <alignment horizontal="right" vertical="center" indent="2"/>
    </xf>
    <xf numFmtId="38" fontId="3" fillId="0" borderId="34" xfId="2" applyFont="1" applyBorder="1" applyAlignment="1" applyProtection="1">
      <alignment horizontal="right" vertical="center" indent="2"/>
    </xf>
    <xf numFmtId="38" fontId="3" fillId="0" borderId="16" xfId="2" applyFont="1" applyBorder="1" applyAlignment="1" applyProtection="1">
      <alignment horizontal="right" vertical="center" indent="2"/>
    </xf>
    <xf numFmtId="176" fontId="3" fillId="0" borderId="19" xfId="0" applyNumberFormat="1" applyFont="1" applyBorder="1">
      <alignment vertical="center"/>
    </xf>
    <xf numFmtId="0" fontId="4" fillId="0" borderId="19" xfId="0" applyFont="1" applyBorder="1">
      <alignment vertical="center"/>
    </xf>
    <xf numFmtId="38" fontId="4" fillId="0" borderId="16" xfId="2" applyFont="1" applyBorder="1" applyAlignment="1" applyProtection="1">
      <alignment horizontal="right" vertical="center" indent="2"/>
    </xf>
    <xf numFmtId="176" fontId="3" fillId="0" borderId="13" xfId="0" applyNumberFormat="1" applyFont="1" applyBorder="1">
      <alignment vertical="center"/>
    </xf>
    <xf numFmtId="0" fontId="4" fillId="3" borderId="25" xfId="0" applyFont="1" applyFill="1" applyBorder="1" applyAlignment="1" applyProtection="1">
      <alignment horizontal="center" vertical="center" shrinkToFit="1"/>
      <protection locked="0"/>
    </xf>
    <xf numFmtId="38" fontId="3" fillId="0" borderId="32" xfId="2" applyFont="1" applyBorder="1" applyAlignment="1" applyProtection="1">
      <alignment horizontal="right" vertical="center" indent="2"/>
    </xf>
    <xf numFmtId="38" fontId="3" fillId="0" borderId="10" xfId="2" applyFont="1" applyBorder="1" applyAlignment="1" applyProtection="1">
      <alignment horizontal="right" vertical="center" indent="2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53" xfId="0" applyFont="1" applyFill="1" applyBorder="1" applyAlignment="1" applyProtection="1">
      <alignment horizontal="center" vertical="center" shrinkToFit="1"/>
      <protection locked="0"/>
    </xf>
    <xf numFmtId="0" fontId="4" fillId="3" borderId="52" xfId="0" applyFont="1" applyFill="1" applyBorder="1" applyAlignment="1" applyProtection="1">
      <alignment horizontal="center" vertical="center" shrinkToFit="1"/>
      <protection locked="0"/>
    </xf>
    <xf numFmtId="178" fontId="4" fillId="0" borderId="0" xfId="0" applyNumberFormat="1" applyFont="1">
      <alignment vertical="center"/>
    </xf>
    <xf numFmtId="178" fontId="4" fillId="0" borderId="24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179" fontId="4" fillId="0" borderId="45" xfId="0" applyNumberFormat="1" applyFont="1" applyBorder="1">
      <alignment vertical="center"/>
    </xf>
    <xf numFmtId="179" fontId="4" fillId="0" borderId="24" xfId="0" applyNumberFormat="1" applyFont="1" applyBorder="1">
      <alignment vertical="center"/>
    </xf>
    <xf numFmtId="179" fontId="4" fillId="0" borderId="25" xfId="0" applyNumberFormat="1" applyFont="1" applyBorder="1">
      <alignment vertical="center"/>
    </xf>
    <xf numFmtId="0" fontId="4" fillId="3" borderId="46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Alignment="1" applyProtection="1">
      <alignment horizontal="center" vertical="center" shrinkToFit="1"/>
      <protection locked="0"/>
    </xf>
    <xf numFmtId="0" fontId="4" fillId="3" borderId="45" xfId="0" applyFont="1" applyFill="1" applyBorder="1" applyAlignment="1" applyProtection="1">
      <alignment horizontal="center" vertical="center" shrinkToFit="1"/>
      <protection locked="0"/>
    </xf>
    <xf numFmtId="0" fontId="38" fillId="0" borderId="34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47" xfId="0" applyFont="1" applyBorder="1" applyAlignment="1">
      <alignment horizontal="center" vertical="center" shrinkToFit="1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47" xfId="0" applyFont="1" applyFill="1" applyBorder="1" applyAlignment="1" applyProtection="1">
      <alignment horizontal="center" vertical="center"/>
      <protection locked="0"/>
    </xf>
    <xf numFmtId="176" fontId="3" fillId="0" borderId="8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25" fillId="0" borderId="0" xfId="0" applyFont="1" applyAlignment="1">
      <alignment horizontal="left" vertical="center" wrapText="1"/>
    </xf>
    <xf numFmtId="38" fontId="3" fillId="0" borderId="51" xfId="2" applyFont="1" applyBorder="1" applyAlignment="1" applyProtection="1">
      <alignment horizontal="right" vertical="center" indent="2"/>
    </xf>
    <xf numFmtId="38" fontId="4" fillId="0" borderId="8" xfId="2" applyFont="1" applyBorder="1" applyAlignment="1" applyProtection="1">
      <alignment horizontal="right" vertical="center" indent="2"/>
    </xf>
    <xf numFmtId="0" fontId="3" fillId="0" borderId="54" xfId="0" applyFont="1" applyBorder="1" applyAlignment="1">
      <alignment horizontal="center" vertical="center"/>
    </xf>
    <xf numFmtId="49" fontId="11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30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3" borderId="61" xfId="0" applyFont="1" applyFill="1" applyBorder="1" applyAlignment="1" applyProtection="1">
      <alignment horizontal="center" vertical="center"/>
      <protection locked="0"/>
    </xf>
    <xf numFmtId="0" fontId="11" fillId="3" borderId="59" xfId="0" applyFont="1" applyFill="1" applyBorder="1" applyAlignment="1" applyProtection="1">
      <alignment horizontal="center" vertical="center"/>
      <protection locked="0"/>
    </xf>
    <xf numFmtId="0" fontId="11" fillId="3" borderId="60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>
      <alignment horizontal="center" vertical="center"/>
    </xf>
    <xf numFmtId="49" fontId="1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37" fillId="3" borderId="0" xfId="0" applyFont="1" applyFill="1" applyAlignment="1" applyProtection="1">
      <alignment horizontal="center" vertical="center" wrapText="1" shrinkToFit="1"/>
      <protection locked="0"/>
    </xf>
    <xf numFmtId="0" fontId="37" fillId="3" borderId="0" xfId="0" applyFont="1" applyFill="1" applyAlignment="1" applyProtection="1">
      <alignment horizontal="center" vertical="center" shrinkToFit="1"/>
      <protection locked="0"/>
    </xf>
    <xf numFmtId="0" fontId="37" fillId="3" borderId="6" xfId="0" applyFont="1" applyFill="1" applyBorder="1" applyAlignment="1" applyProtection="1">
      <alignment horizontal="center" vertical="center" shrinkToFit="1"/>
      <protection locked="0"/>
    </xf>
    <xf numFmtId="0" fontId="37" fillId="3" borderId="24" xfId="0" applyFont="1" applyFill="1" applyBorder="1" applyAlignment="1" applyProtection="1">
      <alignment horizontal="center" vertical="center" shrinkToFit="1"/>
      <protection locked="0"/>
    </xf>
    <xf numFmtId="0" fontId="37" fillId="3" borderId="47" xfId="0" applyFont="1" applyFill="1" applyBorder="1" applyAlignment="1" applyProtection="1">
      <alignment horizontal="center" vertical="center" shrinkToFit="1"/>
      <protection locked="0"/>
    </xf>
    <xf numFmtId="49" fontId="19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0" xfId="0" applyNumberFormat="1" applyFont="1" applyFill="1" applyAlignment="1" applyProtection="1">
      <alignment horizontal="left" vertical="top" indent="1" shrinkToFit="1"/>
      <protection locked="0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3" fillId="0" borderId="10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76" fontId="3" fillId="0" borderId="16" xfId="0" applyNumberFormat="1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47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7" fillId="3" borderId="34" xfId="0" applyFont="1" applyFill="1" applyBorder="1" applyAlignment="1" applyProtection="1">
      <alignment horizontal="center" vertical="center" shrinkToFit="1"/>
      <protection locked="0"/>
    </xf>
    <xf numFmtId="0" fontId="37" fillId="3" borderId="16" xfId="0" applyFont="1" applyFill="1" applyBorder="1" applyAlignment="1" applyProtection="1">
      <alignment horizontal="center" vertical="center" shrinkToFit="1"/>
      <protection locked="0"/>
    </xf>
    <xf numFmtId="0" fontId="37" fillId="3" borderId="17" xfId="0" applyFont="1" applyFill="1" applyBorder="1" applyAlignment="1" applyProtection="1">
      <alignment horizontal="center" vertical="center" shrinkToFit="1"/>
      <protection locked="0"/>
    </xf>
    <xf numFmtId="0" fontId="37" fillId="3" borderId="27" xfId="0" applyFont="1" applyFill="1" applyBorder="1" applyAlignment="1" applyProtection="1">
      <alignment horizontal="center" vertical="center" shrinkToFit="1"/>
      <protection locked="0"/>
    </xf>
    <xf numFmtId="0" fontId="37" fillId="3" borderId="25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Border="1">
      <alignment vertical="center"/>
    </xf>
    <xf numFmtId="0" fontId="4" fillId="0" borderId="25" xfId="0" applyFont="1" applyBorder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9" fillId="2" borderId="34" xfId="0" applyFont="1" applyFill="1" applyBorder="1" applyAlignment="1" applyProtection="1">
      <alignment horizontal="center" vertical="center"/>
      <protection locked="0"/>
    </xf>
    <xf numFmtId="0" fontId="39" fillId="2" borderId="16" xfId="0" applyFont="1" applyFill="1" applyBorder="1" applyAlignment="1" applyProtection="1">
      <alignment horizontal="center" vertical="center"/>
      <protection locked="0"/>
    </xf>
    <xf numFmtId="0" fontId="39" fillId="2" borderId="36" xfId="0" applyFont="1" applyFill="1" applyBorder="1" applyAlignment="1" applyProtection="1">
      <alignment horizontal="center" vertical="center"/>
      <protection locked="0"/>
    </xf>
    <xf numFmtId="0" fontId="39" fillId="2" borderId="8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left" vertical="center" wrapText="1" shrinkToFit="1"/>
    </xf>
    <xf numFmtId="0" fontId="10" fillId="0" borderId="6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8" fontId="3" fillId="0" borderId="35" xfId="2" applyFont="1" applyBorder="1" applyAlignment="1" applyProtection="1">
      <alignment horizontal="right" vertical="center" indent="2"/>
    </xf>
    <xf numFmtId="38" fontId="3" fillId="0" borderId="19" xfId="2" applyFont="1" applyBorder="1" applyAlignment="1" applyProtection="1">
      <alignment horizontal="right" vertical="center" indent="2"/>
    </xf>
    <xf numFmtId="176" fontId="3" fillId="0" borderId="16" xfId="2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38" fontId="3" fillId="0" borderId="36" xfId="2" applyFont="1" applyBorder="1" applyAlignment="1" applyProtection="1">
      <alignment horizontal="right" vertical="center" indent="2"/>
    </xf>
    <xf numFmtId="38" fontId="3" fillId="0" borderId="8" xfId="2" applyFont="1" applyBorder="1" applyAlignment="1" applyProtection="1">
      <alignment horizontal="right" vertical="center" indent="2"/>
    </xf>
    <xf numFmtId="0" fontId="3" fillId="0" borderId="3" xfId="0" applyFont="1" applyBorder="1" applyAlignment="1">
      <alignment horizontal="center" vertical="center"/>
    </xf>
    <xf numFmtId="0" fontId="10" fillId="0" borderId="46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27" xfId="0" applyFont="1" applyBorder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35" xfId="0" quotePrefix="1" applyFont="1" applyBorder="1" applyAlignment="1">
      <alignment horizontal="center" vertical="center"/>
    </xf>
    <xf numFmtId="0" fontId="20" fillId="0" borderId="19" xfId="0" quotePrefix="1" applyFont="1" applyBorder="1" applyAlignment="1">
      <alignment horizontal="center" vertical="center"/>
    </xf>
    <xf numFmtId="0" fontId="20" fillId="0" borderId="20" xfId="0" quotePrefix="1" applyFont="1" applyBorder="1" applyAlignment="1">
      <alignment horizontal="center" vertical="center"/>
    </xf>
    <xf numFmtId="0" fontId="20" fillId="0" borderId="21" xfId="0" quotePrefix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34" xfId="0" quotePrefix="1" applyFont="1" applyFill="1" applyBorder="1" applyAlignment="1" applyProtection="1">
      <alignment horizontal="left" vertical="center" indent="2"/>
      <protection locked="0"/>
    </xf>
    <xf numFmtId="0" fontId="4" fillId="3" borderId="16" xfId="0" quotePrefix="1" applyFont="1" applyFill="1" applyBorder="1" applyAlignment="1" applyProtection="1">
      <alignment horizontal="left" vertical="center" indent="2"/>
      <protection locked="0"/>
    </xf>
    <xf numFmtId="0" fontId="4" fillId="3" borderId="18" xfId="0" quotePrefix="1" applyFont="1" applyFill="1" applyBorder="1" applyAlignment="1" applyProtection="1">
      <alignment horizontal="left" vertical="center" indent="2"/>
      <protection locked="0"/>
    </xf>
    <xf numFmtId="0" fontId="4" fillId="3" borderId="46" xfId="0" quotePrefix="1" applyFont="1" applyFill="1" applyBorder="1" applyAlignment="1" applyProtection="1">
      <alignment horizontal="left" vertical="center" indent="2"/>
      <protection locked="0"/>
    </xf>
    <xf numFmtId="0" fontId="4" fillId="3" borderId="0" xfId="0" quotePrefix="1" applyFont="1" applyFill="1" applyAlignment="1" applyProtection="1">
      <alignment horizontal="left" vertical="center" indent="2"/>
      <protection locked="0"/>
    </xf>
    <xf numFmtId="0" fontId="4" fillId="3" borderId="6" xfId="0" quotePrefix="1" applyFont="1" applyFill="1" applyBorder="1" applyAlignment="1" applyProtection="1">
      <alignment horizontal="left" vertical="center" indent="2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19" fillId="3" borderId="24" xfId="0" applyFont="1" applyFill="1" applyBorder="1" applyAlignment="1" applyProtection="1">
      <alignment horizontal="center" vertical="center" wrapText="1"/>
      <protection locked="0"/>
    </xf>
    <xf numFmtId="0" fontId="19" fillId="3" borderId="47" xfId="0" applyFont="1" applyFill="1" applyBorder="1" applyAlignment="1" applyProtection="1">
      <alignment horizontal="center" vertical="center" wrapText="1"/>
      <protection locked="0"/>
    </xf>
    <xf numFmtId="0" fontId="19" fillId="3" borderId="24" xfId="0" applyFont="1" applyFill="1" applyBorder="1" applyAlignment="1" applyProtection="1">
      <alignment horizontal="left" vertical="center"/>
      <protection locked="0"/>
    </xf>
    <xf numFmtId="0" fontId="19" fillId="3" borderId="47" xfId="0" applyFont="1" applyFill="1" applyBorder="1" applyAlignment="1" applyProtection="1">
      <alignment horizontal="left" vertical="center"/>
      <protection locked="0"/>
    </xf>
    <xf numFmtId="0" fontId="19" fillId="3" borderId="16" xfId="0" applyFont="1" applyFill="1" applyBorder="1" applyAlignment="1" applyProtection="1">
      <alignment horizontal="left" vertical="center" wrapText="1"/>
      <protection locked="0"/>
    </xf>
    <xf numFmtId="0" fontId="19" fillId="3" borderId="18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Alignment="1" applyProtection="1">
      <alignment horizontal="left" vertical="center" wrapText="1"/>
      <protection locked="0"/>
    </xf>
    <xf numFmtId="0" fontId="19" fillId="3" borderId="6" xfId="0" applyFont="1" applyFill="1" applyBorder="1" applyAlignment="1" applyProtection="1">
      <alignment horizontal="left" vertical="center" wrapText="1"/>
      <protection locked="0"/>
    </xf>
    <xf numFmtId="0" fontId="19" fillId="3" borderId="24" xfId="0" applyFont="1" applyFill="1" applyBorder="1" applyAlignment="1" applyProtection="1">
      <alignment horizontal="left" vertical="center" wrapText="1"/>
      <protection locked="0"/>
    </xf>
    <xf numFmtId="0" fontId="19" fillId="3" borderId="47" xfId="0" applyFont="1" applyFill="1" applyBorder="1" applyAlignment="1" applyProtection="1">
      <alignment horizontal="left" vertical="center" wrapText="1"/>
      <protection locked="0"/>
    </xf>
    <xf numFmtId="0" fontId="19" fillId="3" borderId="4" xfId="0" applyFont="1" applyFill="1" applyBorder="1" applyAlignment="1" applyProtection="1">
      <alignment horizontal="left" vertical="center" wrapText="1"/>
      <protection locked="0"/>
    </xf>
    <xf numFmtId="0" fontId="19" fillId="3" borderId="7" xfId="0" applyFont="1" applyFill="1" applyBorder="1" applyAlignment="1" applyProtection="1">
      <alignment horizontal="left" vertical="center" wrapTex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55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581026</xdr:colOff>
      <xdr:row>25</xdr:row>
      <xdr:rowOff>66674</xdr:rowOff>
    </xdr:from>
    <xdr:to>
      <xdr:col>37</xdr:col>
      <xdr:colOff>655320</xdr:colOff>
      <xdr:row>30</xdr:row>
      <xdr:rowOff>114300</xdr:rowOff>
    </xdr:to>
    <xdr:sp macro="" textlink="">
      <xdr:nvSpPr>
        <xdr:cNvPr id="14630" name="AutoShape 16">
          <a:extLst>
            <a:ext uri="{FF2B5EF4-FFF2-40B4-BE49-F238E27FC236}">
              <a16:creationId xmlns:a16="http://schemas.microsoft.com/office/drawing/2014/main" id="{2BF3C2E8-F609-4ECD-A7B7-F3437ECB3709}"/>
            </a:ext>
          </a:extLst>
        </xdr:cNvPr>
        <xdr:cNvSpPr>
          <a:spLocks/>
        </xdr:cNvSpPr>
      </xdr:nvSpPr>
      <xdr:spPr bwMode="auto">
        <a:xfrm>
          <a:off x="7629526" y="6162674"/>
          <a:ext cx="74294" cy="857251"/>
        </a:xfrm>
        <a:prstGeom prst="leftBracket">
          <a:avLst>
            <a:gd name="adj" fmla="val 116667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168519</xdr:colOff>
      <xdr:row>19</xdr:row>
      <xdr:rowOff>43961</xdr:rowOff>
    </xdr:from>
    <xdr:to>
      <xdr:col>35</xdr:col>
      <xdr:colOff>146539</xdr:colOff>
      <xdr:row>21</xdr:row>
      <xdr:rowOff>7327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3F31D18-E385-452D-ABEE-47477B12B73E}"/>
            </a:ext>
          </a:extLst>
        </xdr:cNvPr>
        <xdr:cNvSpPr/>
      </xdr:nvSpPr>
      <xdr:spPr>
        <a:xfrm>
          <a:off x="3216519" y="3971192"/>
          <a:ext cx="3597520" cy="344366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800" u="sng">
              <a:solidFill>
                <a:sysClr val="windowText" lastClr="000000"/>
              </a:solidFill>
              <a:latin typeface="+mj-ea"/>
              <a:ea typeface="+mj-ea"/>
            </a:rPr>
            <a:t>１試料ごとに試験件数は１件ずつ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で作成願います。（修正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CBR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と透水試験を同時申請の場合の突固め試験のみ例外で２件になります。）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J87"/>
  <sheetViews>
    <sheetView tabSelected="1" view="pageBreakPreview" zoomScaleNormal="100" zoomScaleSheetLayoutView="100" workbookViewId="0">
      <selection activeCell="Z4" sqref="Z4:AA4"/>
    </sheetView>
  </sheetViews>
  <sheetFormatPr defaultColWidth="9" defaultRowHeight="13.5"/>
  <cols>
    <col min="1" max="37" width="2.5" style="6" customWidth="1"/>
    <col min="38" max="38" width="9" style="6"/>
    <col min="39" max="39" width="15.875" style="6" customWidth="1"/>
    <col min="40" max="40" width="11.25" style="6" customWidth="1"/>
    <col min="41" max="41" width="3.125" style="6" customWidth="1"/>
    <col min="42" max="44" width="29.375" style="6" bestFit="1" customWidth="1"/>
    <col min="45" max="45" width="13.875" style="6" bestFit="1" customWidth="1"/>
    <col min="46" max="46" width="16.125" style="6" bestFit="1" customWidth="1"/>
    <col min="47" max="52" width="9" style="6" customWidth="1"/>
    <col min="53" max="16384" width="9" style="6"/>
  </cols>
  <sheetData>
    <row r="1" spans="1:54" ht="13.5" customHeight="1">
      <c r="A1" s="16" t="s">
        <v>0</v>
      </c>
      <c r="F1" s="115" t="s">
        <v>154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AJ1" s="69">
        <v>4</v>
      </c>
      <c r="BA1" s="6">
        <v>4</v>
      </c>
      <c r="BB1" s="6">
        <v>3</v>
      </c>
    </row>
    <row r="2" spans="1:54" ht="21.75" customHeight="1">
      <c r="A2" s="247" t="s">
        <v>174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</row>
    <row r="3" spans="1:54" s="16" customFormat="1" ht="6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9"/>
      <c r="AM3" s="19"/>
      <c r="AN3" s="19"/>
      <c r="AO3" s="19"/>
      <c r="AP3" s="19"/>
      <c r="AQ3" s="19"/>
      <c r="AR3" s="19"/>
      <c r="AS3" s="19"/>
    </row>
    <row r="4" spans="1:54" s="26" customFormat="1" ht="18" customHeight="1">
      <c r="A4" s="20"/>
      <c r="B4" s="21"/>
      <c r="C4" s="22"/>
      <c r="D4" s="23" t="s">
        <v>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64"/>
      <c r="T4" s="249">
        <v>6570</v>
      </c>
      <c r="U4" s="250"/>
      <c r="V4" s="250"/>
      <c r="W4" s="250"/>
      <c r="X4" s="111" t="s">
        <v>55</v>
      </c>
      <c r="Y4" s="112"/>
      <c r="Z4" s="103"/>
      <c r="AA4" s="104"/>
      <c r="AB4" s="24" t="s">
        <v>9</v>
      </c>
      <c r="AC4" s="183" t="str">
        <f>IF(Z4="","",T4*Z4)</f>
        <v/>
      </c>
      <c r="AD4" s="184"/>
      <c r="AE4" s="184"/>
      <c r="AF4" s="184"/>
      <c r="AG4" s="184"/>
      <c r="AH4" s="184"/>
      <c r="AI4" s="184"/>
      <c r="AJ4" s="25" t="s">
        <v>10</v>
      </c>
      <c r="AL4" s="16"/>
    </row>
    <row r="5" spans="1:54" s="26" customFormat="1" ht="18" customHeight="1">
      <c r="A5" s="27"/>
      <c r="C5" s="28"/>
      <c r="D5" s="2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0"/>
      <c r="P5" s="30"/>
      <c r="Q5" s="30"/>
      <c r="R5" s="30"/>
      <c r="S5" s="65"/>
      <c r="T5" s="105">
        <v>2750</v>
      </c>
      <c r="U5" s="106"/>
      <c r="V5" s="106"/>
      <c r="W5" s="106"/>
      <c r="X5" s="107" t="s">
        <v>55</v>
      </c>
      <c r="Y5" s="108"/>
      <c r="Z5" s="157"/>
      <c r="AA5" s="158"/>
      <c r="AB5" s="31" t="s">
        <v>30</v>
      </c>
      <c r="AC5" s="171" t="str">
        <f>IF(Z5="","",T5*Z5)</f>
        <v/>
      </c>
      <c r="AD5" s="172"/>
      <c r="AE5" s="172"/>
      <c r="AF5" s="172"/>
      <c r="AG5" s="172"/>
      <c r="AH5" s="172"/>
      <c r="AI5" s="172"/>
      <c r="AJ5" s="32" t="s">
        <v>31</v>
      </c>
      <c r="AL5" s="16"/>
    </row>
    <row r="6" spans="1:54" s="26" customFormat="1" ht="18" customHeight="1">
      <c r="A6" s="33"/>
      <c r="C6" s="28"/>
      <c r="D6" s="29" t="s">
        <v>4</v>
      </c>
      <c r="E6" s="29"/>
      <c r="F6" s="29"/>
      <c r="G6" s="29"/>
      <c r="H6" s="29"/>
      <c r="I6" s="29"/>
      <c r="J6" s="29"/>
      <c r="K6" s="29"/>
      <c r="L6" s="29"/>
      <c r="M6" s="34"/>
      <c r="N6" s="29"/>
      <c r="O6" s="29"/>
      <c r="P6" s="29"/>
      <c r="Q6" s="29"/>
      <c r="R6" s="29"/>
      <c r="S6" s="65"/>
      <c r="T6" s="105">
        <v>13910</v>
      </c>
      <c r="U6" s="106"/>
      <c r="V6" s="106"/>
      <c r="W6" s="106"/>
      <c r="X6" s="107" t="s">
        <v>55</v>
      </c>
      <c r="Y6" s="108"/>
      <c r="Z6" s="157"/>
      <c r="AA6" s="158"/>
      <c r="AB6" s="31" t="s">
        <v>32</v>
      </c>
      <c r="AC6" s="171" t="str">
        <f t="shared" ref="AC6:AC13" si="0">IF(Z6="","",T6*Z6)</f>
        <v/>
      </c>
      <c r="AD6" s="172"/>
      <c r="AE6" s="172"/>
      <c r="AF6" s="172"/>
      <c r="AG6" s="172"/>
      <c r="AH6" s="172"/>
      <c r="AI6" s="172"/>
      <c r="AJ6" s="35" t="s">
        <v>33</v>
      </c>
    </row>
    <row r="7" spans="1:54" s="16" customFormat="1" ht="18" customHeight="1">
      <c r="A7" s="33"/>
      <c r="B7" s="26" t="s">
        <v>5</v>
      </c>
      <c r="C7" s="28"/>
      <c r="D7" s="29" t="s">
        <v>34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65"/>
      <c r="T7" s="105">
        <v>13910</v>
      </c>
      <c r="U7" s="106"/>
      <c r="V7" s="106"/>
      <c r="W7" s="106"/>
      <c r="X7" s="107" t="s">
        <v>55</v>
      </c>
      <c r="Y7" s="108"/>
      <c r="Z7" s="157"/>
      <c r="AA7" s="158"/>
      <c r="AB7" s="31" t="s">
        <v>35</v>
      </c>
      <c r="AC7" s="171" t="str">
        <f t="shared" si="0"/>
        <v/>
      </c>
      <c r="AD7" s="172"/>
      <c r="AE7" s="172"/>
      <c r="AF7" s="172"/>
      <c r="AG7" s="172"/>
      <c r="AH7" s="172"/>
      <c r="AI7" s="172"/>
      <c r="AJ7" s="35" t="s">
        <v>36</v>
      </c>
      <c r="AK7" s="16" t="str">
        <f>IF(Z7=1,"←※1を参照ください","")</f>
        <v/>
      </c>
    </row>
    <row r="8" spans="1:54" s="16" customFormat="1" ht="18" customHeight="1">
      <c r="A8" s="33"/>
      <c r="B8" s="26"/>
      <c r="C8" s="28"/>
      <c r="D8" s="29" t="s">
        <v>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65"/>
      <c r="T8" s="105">
        <v>7340</v>
      </c>
      <c r="U8" s="106"/>
      <c r="V8" s="106"/>
      <c r="W8" s="106"/>
      <c r="X8" s="107" t="s">
        <v>55</v>
      </c>
      <c r="Y8" s="108"/>
      <c r="Z8" s="157"/>
      <c r="AA8" s="158"/>
      <c r="AB8" s="31" t="s">
        <v>37</v>
      </c>
      <c r="AC8" s="171" t="str">
        <f t="shared" si="0"/>
        <v/>
      </c>
      <c r="AD8" s="172"/>
      <c r="AE8" s="172"/>
      <c r="AF8" s="172"/>
      <c r="AG8" s="172"/>
      <c r="AH8" s="172"/>
      <c r="AI8" s="172"/>
      <c r="AJ8" s="35" t="s">
        <v>38</v>
      </c>
    </row>
    <row r="9" spans="1:54" s="16" customFormat="1" ht="18" customHeight="1">
      <c r="A9" s="33"/>
      <c r="B9" s="26"/>
      <c r="C9" s="28"/>
      <c r="D9" s="29" t="s">
        <v>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65"/>
      <c r="T9" s="105">
        <v>4580</v>
      </c>
      <c r="U9" s="106"/>
      <c r="V9" s="106"/>
      <c r="W9" s="106"/>
      <c r="X9" s="107" t="s">
        <v>55</v>
      </c>
      <c r="Y9" s="108"/>
      <c r="Z9" s="157"/>
      <c r="AA9" s="158"/>
      <c r="AB9" s="31" t="s">
        <v>39</v>
      </c>
      <c r="AC9" s="171" t="str">
        <f t="shared" si="0"/>
        <v/>
      </c>
      <c r="AD9" s="172"/>
      <c r="AE9" s="172"/>
      <c r="AF9" s="172"/>
      <c r="AG9" s="172"/>
      <c r="AH9" s="172"/>
      <c r="AI9" s="172"/>
      <c r="AJ9" s="35" t="s">
        <v>40</v>
      </c>
    </row>
    <row r="10" spans="1:54" s="16" customFormat="1" ht="18" customHeight="1">
      <c r="A10" s="33"/>
      <c r="B10" s="26"/>
      <c r="C10" s="28"/>
      <c r="D10" s="29" t="s">
        <v>59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65"/>
      <c r="T10" s="105">
        <v>21020</v>
      </c>
      <c r="U10" s="106"/>
      <c r="V10" s="106"/>
      <c r="W10" s="106"/>
      <c r="X10" s="107" t="s">
        <v>55</v>
      </c>
      <c r="Y10" s="108"/>
      <c r="Z10" s="157"/>
      <c r="AA10" s="158"/>
      <c r="AB10" s="31" t="s">
        <v>2</v>
      </c>
      <c r="AC10" s="171" t="str">
        <f t="shared" si="0"/>
        <v/>
      </c>
      <c r="AD10" s="172"/>
      <c r="AE10" s="172"/>
      <c r="AF10" s="172"/>
      <c r="AG10" s="172"/>
      <c r="AH10" s="172"/>
      <c r="AI10" s="172"/>
      <c r="AJ10" s="35" t="s">
        <v>41</v>
      </c>
    </row>
    <row r="11" spans="1:54" s="16" customFormat="1" ht="18" customHeight="1">
      <c r="A11" s="33"/>
      <c r="B11" s="26" t="s">
        <v>8</v>
      </c>
      <c r="C11" s="28"/>
      <c r="D11" s="29" t="s">
        <v>42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65"/>
      <c r="T11" s="105">
        <v>29220</v>
      </c>
      <c r="U11" s="106"/>
      <c r="V11" s="106"/>
      <c r="W11" s="106"/>
      <c r="X11" s="107" t="s">
        <v>55</v>
      </c>
      <c r="Y11" s="108"/>
      <c r="Z11" s="157"/>
      <c r="AA11" s="158"/>
      <c r="AB11" s="31" t="s">
        <v>43</v>
      </c>
      <c r="AC11" s="171" t="str">
        <f t="shared" si="0"/>
        <v/>
      </c>
      <c r="AD11" s="172"/>
      <c r="AE11" s="172"/>
      <c r="AF11" s="172"/>
      <c r="AG11" s="172"/>
      <c r="AH11" s="172"/>
      <c r="AI11" s="172"/>
      <c r="AJ11" s="35" t="s">
        <v>44</v>
      </c>
      <c r="AK11" s="16" t="str">
        <f>IF(Z11=1,"←※2を参照ください","")</f>
        <v/>
      </c>
    </row>
    <row r="12" spans="1:54" s="16" customFormat="1" ht="18" customHeight="1">
      <c r="A12" s="33"/>
      <c r="C12" s="28"/>
      <c r="D12" s="29" t="s">
        <v>45</v>
      </c>
      <c r="E12" s="29"/>
      <c r="F12" s="29"/>
      <c r="G12" s="29"/>
      <c r="H12" s="29"/>
      <c r="I12" s="29"/>
      <c r="J12" s="29"/>
      <c r="K12" s="36"/>
      <c r="L12" s="36"/>
      <c r="M12" s="36"/>
      <c r="N12" s="36"/>
      <c r="O12" s="36"/>
      <c r="P12" s="36"/>
      <c r="Q12" s="36"/>
      <c r="R12" s="36"/>
      <c r="S12" s="65"/>
      <c r="T12" s="105">
        <v>52440</v>
      </c>
      <c r="U12" s="106"/>
      <c r="V12" s="106"/>
      <c r="W12" s="106"/>
      <c r="X12" s="107" t="s">
        <v>55</v>
      </c>
      <c r="Y12" s="108"/>
      <c r="Z12" s="157"/>
      <c r="AA12" s="158"/>
      <c r="AB12" s="31" t="s">
        <v>32</v>
      </c>
      <c r="AC12" s="171" t="str">
        <f t="shared" si="0"/>
        <v/>
      </c>
      <c r="AD12" s="172"/>
      <c r="AE12" s="172"/>
      <c r="AF12" s="172"/>
      <c r="AG12" s="172"/>
      <c r="AH12" s="172"/>
      <c r="AI12" s="172"/>
      <c r="AJ12" s="35" t="s">
        <v>33</v>
      </c>
      <c r="AK12" s="16" t="str">
        <f>IF(AND(Z12=1,Z17=""),"←※3を参照ください","")</f>
        <v/>
      </c>
    </row>
    <row r="13" spans="1:54" s="16" customFormat="1" ht="18" customHeight="1">
      <c r="A13" s="33"/>
      <c r="B13" s="26"/>
      <c r="C13" s="28"/>
      <c r="D13" s="36" t="s">
        <v>46</v>
      </c>
      <c r="E13" s="36"/>
      <c r="F13" s="36"/>
      <c r="G13" s="36"/>
      <c r="H13" s="36"/>
      <c r="I13" s="36"/>
      <c r="J13" s="36"/>
      <c r="K13" s="86" t="s">
        <v>148</v>
      </c>
      <c r="L13" s="139"/>
      <c r="M13" s="139"/>
      <c r="N13" s="139"/>
      <c r="O13" s="107" t="s">
        <v>149</v>
      </c>
      <c r="P13" s="107"/>
      <c r="Q13" s="108"/>
      <c r="R13" s="84" t="s">
        <v>142</v>
      </c>
      <c r="S13" s="66"/>
      <c r="T13" s="309">
        <v>18440</v>
      </c>
      <c r="U13" s="151"/>
      <c r="V13" s="151"/>
      <c r="W13" s="151"/>
      <c r="X13" s="109" t="s">
        <v>55</v>
      </c>
      <c r="Y13" s="110"/>
      <c r="Z13" s="297"/>
      <c r="AA13" s="298"/>
      <c r="AB13" s="37" t="s">
        <v>43</v>
      </c>
      <c r="AC13" s="176" t="str">
        <f t="shared" si="0"/>
        <v/>
      </c>
      <c r="AD13" s="180"/>
      <c r="AE13" s="180"/>
      <c r="AF13" s="180"/>
      <c r="AG13" s="180"/>
      <c r="AH13" s="180"/>
      <c r="AI13" s="180"/>
      <c r="AJ13" s="38" t="s">
        <v>44</v>
      </c>
      <c r="AK13" s="16" t="str">
        <f>IF(Z13=1,"←※4を参照ください","")</f>
        <v/>
      </c>
    </row>
    <row r="14" spans="1:54" s="16" customFormat="1" ht="18" customHeight="1">
      <c r="A14" s="33"/>
      <c r="B14" s="26"/>
      <c r="C14" s="28"/>
      <c r="D14" s="71" t="s">
        <v>124</v>
      </c>
      <c r="E14" s="29"/>
      <c r="F14" s="29"/>
      <c r="G14" s="29"/>
      <c r="H14" s="29"/>
      <c r="I14" s="29"/>
      <c r="J14" s="29"/>
      <c r="K14" s="77"/>
      <c r="L14" s="77"/>
      <c r="M14" s="77"/>
      <c r="N14" s="77"/>
      <c r="O14" s="77"/>
      <c r="P14" s="77"/>
      <c r="Q14" s="77"/>
      <c r="R14" s="77"/>
      <c r="S14" s="65"/>
      <c r="T14" s="181">
        <v>2720</v>
      </c>
      <c r="U14" s="106"/>
      <c r="V14" s="106"/>
      <c r="W14" s="106"/>
      <c r="X14" s="107" t="s">
        <v>55</v>
      </c>
      <c r="Y14" s="108"/>
      <c r="Z14" s="157"/>
      <c r="AA14" s="158"/>
      <c r="AB14" s="31" t="s">
        <v>2</v>
      </c>
      <c r="AC14" s="171" t="str">
        <f>IF(Z14="","",T14*Z14)</f>
        <v/>
      </c>
      <c r="AD14" s="175"/>
      <c r="AE14" s="175"/>
      <c r="AF14" s="175"/>
      <c r="AG14" s="175"/>
      <c r="AH14" s="175"/>
      <c r="AI14" s="175"/>
      <c r="AJ14" s="35" t="s">
        <v>10</v>
      </c>
      <c r="AK14" s="16" t="str">
        <f>IF(Z14=1,"←※5を参照ください","")</f>
        <v/>
      </c>
      <c r="AL14" s="61"/>
    </row>
    <row r="15" spans="1:54" s="16" customFormat="1" ht="18" customHeight="1">
      <c r="A15" s="33"/>
      <c r="B15" s="26"/>
      <c r="C15" s="28"/>
      <c r="D15" s="74" t="s">
        <v>125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66"/>
      <c r="T15" s="254">
        <v>4290</v>
      </c>
      <c r="U15" s="151"/>
      <c r="V15" s="151"/>
      <c r="W15" s="151"/>
      <c r="X15" s="109" t="s">
        <v>55</v>
      </c>
      <c r="Y15" s="110"/>
      <c r="Z15" s="157"/>
      <c r="AA15" s="158"/>
      <c r="AB15" s="37" t="s">
        <v>2</v>
      </c>
      <c r="AC15" s="176" t="str">
        <f>IF(Z15="","",T15*Z15)</f>
        <v/>
      </c>
      <c r="AD15" s="177"/>
      <c r="AE15" s="177"/>
      <c r="AF15" s="177"/>
      <c r="AG15" s="177"/>
      <c r="AH15" s="177"/>
      <c r="AI15" s="177"/>
      <c r="AJ15" s="38" t="s">
        <v>10</v>
      </c>
      <c r="AK15" s="16" t="str">
        <f>IF(Z15=1,"←※5を参照ください","")</f>
        <v/>
      </c>
    </row>
    <row r="16" spans="1:54" s="16" customFormat="1" ht="18" hidden="1" customHeight="1">
      <c r="A16" s="251" t="s">
        <v>146</v>
      </c>
      <c r="B16" s="173"/>
      <c r="C16" s="252"/>
      <c r="D16" s="75" t="s">
        <v>11</v>
      </c>
      <c r="E16" s="75"/>
      <c r="F16" s="75"/>
      <c r="G16" s="75"/>
      <c r="H16" s="75"/>
      <c r="I16" s="75"/>
      <c r="J16" s="76"/>
      <c r="K16" s="76" t="s">
        <v>141</v>
      </c>
      <c r="L16" s="76"/>
      <c r="M16" s="76"/>
      <c r="N16" s="76"/>
      <c r="O16" s="253"/>
      <c r="P16" s="253"/>
      <c r="Q16" s="76"/>
      <c r="R16" s="85" t="s">
        <v>142</v>
      </c>
      <c r="S16" s="68"/>
      <c r="T16" s="210">
        <v>8760</v>
      </c>
      <c r="U16" s="211"/>
      <c r="V16" s="211"/>
      <c r="W16" s="211"/>
      <c r="X16" s="173" t="s">
        <v>53</v>
      </c>
      <c r="Y16" s="174"/>
      <c r="Z16" s="299"/>
      <c r="AA16" s="300"/>
      <c r="AB16" s="42" t="s">
        <v>47</v>
      </c>
      <c r="AC16" s="317" t="str">
        <f>IF(Z16="","",T16*Z16)</f>
        <v/>
      </c>
      <c r="AD16" s="318"/>
      <c r="AE16" s="318"/>
      <c r="AF16" s="318"/>
      <c r="AG16" s="318"/>
      <c r="AH16" s="318"/>
      <c r="AI16" s="318"/>
      <c r="AJ16" s="43" t="s">
        <v>48</v>
      </c>
    </row>
    <row r="17" spans="1:42" s="16" customFormat="1" ht="18" customHeight="1">
      <c r="A17" s="159" t="s">
        <v>12</v>
      </c>
      <c r="B17" s="160"/>
      <c r="C17" s="161"/>
      <c r="D17" s="23" t="s">
        <v>126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64"/>
      <c r="T17" s="249">
        <v>4870</v>
      </c>
      <c r="U17" s="250"/>
      <c r="V17" s="250"/>
      <c r="W17" s="250"/>
      <c r="X17" s="111" t="s">
        <v>55</v>
      </c>
      <c r="Y17" s="112"/>
      <c r="Z17" s="103"/>
      <c r="AA17" s="104"/>
      <c r="AB17" s="24" t="s">
        <v>49</v>
      </c>
      <c r="AC17" s="183" t="str">
        <f>IF(Z17="","",T17*Z17)</f>
        <v/>
      </c>
      <c r="AD17" s="184"/>
      <c r="AE17" s="184"/>
      <c r="AF17" s="184"/>
      <c r="AG17" s="184"/>
      <c r="AH17" s="184"/>
      <c r="AI17" s="184"/>
      <c r="AJ17" s="25" t="s">
        <v>50</v>
      </c>
      <c r="AK17" s="16" t="str">
        <f>IF(Z17=1,"←※5を参照ください","")</f>
        <v/>
      </c>
    </row>
    <row r="18" spans="1:42" s="16" customFormat="1" ht="18" customHeight="1">
      <c r="A18" s="162"/>
      <c r="B18" s="163"/>
      <c r="C18" s="164"/>
      <c r="D18" s="39" t="s">
        <v>127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67"/>
      <c r="T18" s="178">
        <v>6050</v>
      </c>
      <c r="U18" s="179"/>
      <c r="V18" s="179"/>
      <c r="W18" s="179"/>
      <c r="X18" s="107" t="s">
        <v>55</v>
      </c>
      <c r="Y18" s="108"/>
      <c r="Z18" s="113"/>
      <c r="AA18" s="114"/>
      <c r="AB18" s="40" t="s">
        <v>49</v>
      </c>
      <c r="AC18" s="307" t="str">
        <f>IF(Z18="","",T18*Z18)</f>
        <v/>
      </c>
      <c r="AD18" s="308"/>
      <c r="AE18" s="308"/>
      <c r="AF18" s="308"/>
      <c r="AG18" s="308"/>
      <c r="AH18" s="308"/>
      <c r="AI18" s="308"/>
      <c r="AJ18" s="41" t="s">
        <v>50</v>
      </c>
      <c r="AK18" s="16" t="str">
        <f>IF(Z18=1,"←※5を参照ください","")</f>
        <v/>
      </c>
    </row>
    <row r="19" spans="1:42" s="16" customFormat="1" ht="18" customHeight="1">
      <c r="A19" s="63" t="s">
        <v>132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44"/>
      <c r="U19" s="21"/>
      <c r="V19" s="21"/>
      <c r="W19" s="21"/>
      <c r="X19" s="21"/>
      <c r="Y19" s="21"/>
      <c r="Z19" s="251" t="s">
        <v>13</v>
      </c>
      <c r="AA19" s="173"/>
      <c r="AB19" s="252"/>
      <c r="AC19" s="213" t="str">
        <f>IF(SUM(AC4:AI18)=0,"",SUM(AC4:AI18))</f>
        <v/>
      </c>
      <c r="AD19" s="214"/>
      <c r="AE19" s="214"/>
      <c r="AF19" s="214"/>
      <c r="AG19" s="214"/>
      <c r="AH19" s="214"/>
      <c r="AI19" s="214"/>
      <c r="AJ19" s="43" t="s">
        <v>51</v>
      </c>
    </row>
    <row r="20" spans="1:42" s="16" customFormat="1" ht="15" customHeight="1">
      <c r="A20" s="62" t="s">
        <v>129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16" t="s">
        <v>128</v>
      </c>
    </row>
    <row r="21" spans="1:42" s="16" customFormat="1" ht="15" customHeight="1">
      <c r="A21" s="62" t="s">
        <v>130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</row>
    <row r="22" spans="1:42" s="16" customFormat="1" ht="15" customHeight="1">
      <c r="A22" s="310" t="s">
        <v>134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</row>
    <row r="23" spans="1:42" s="16" customFormat="1" ht="15" customHeight="1">
      <c r="A23" s="62" t="s">
        <v>131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45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42" ht="7.5" customHeight="1" thickBot="1">
      <c r="A24" s="46"/>
      <c r="P24" s="46"/>
    </row>
    <row r="25" spans="1:42" ht="27.95" customHeight="1" thickBot="1">
      <c r="A25" s="140" t="s">
        <v>14</v>
      </c>
      <c r="B25" s="141"/>
      <c r="C25" s="141"/>
      <c r="D25" s="141"/>
      <c r="E25" s="141"/>
      <c r="F25" s="142"/>
      <c r="G25" s="185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7"/>
      <c r="AL25" s="258" t="s">
        <v>172</v>
      </c>
      <c r="AM25" s="259"/>
      <c r="AN25" s="259"/>
      <c r="AO25" s="260"/>
    </row>
    <row r="26" spans="1:42" ht="12.75" customHeight="1" thickBot="1">
      <c r="A26" s="319" t="s">
        <v>15</v>
      </c>
      <c r="B26" s="275"/>
      <c r="C26" s="275"/>
      <c r="D26" s="275"/>
      <c r="E26" s="275"/>
      <c r="F26" s="275"/>
      <c r="G26" s="124"/>
      <c r="H26" s="118"/>
      <c r="I26" s="118"/>
      <c r="J26" s="118"/>
      <c r="K26" s="118" t="s">
        <v>123</v>
      </c>
      <c r="L26" s="125"/>
      <c r="M26" s="124"/>
      <c r="N26" s="118"/>
      <c r="O26" s="118"/>
      <c r="P26" s="118"/>
      <c r="Q26" s="118" t="s">
        <v>99</v>
      </c>
      <c r="R26" s="125"/>
      <c r="S26" s="118"/>
      <c r="T26" s="118"/>
      <c r="U26" s="118"/>
      <c r="V26" s="118"/>
      <c r="W26" s="118"/>
      <c r="X26" s="125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206"/>
      <c r="AJ26" s="207"/>
      <c r="AL26" s="78"/>
      <c r="AM26" s="92" t="s">
        <v>153</v>
      </c>
      <c r="AN26" s="94"/>
      <c r="AO26" s="79"/>
      <c r="AP26" s="257" t="s">
        <v>173</v>
      </c>
    </row>
    <row r="27" spans="1:42" ht="12.75" customHeight="1" thickBot="1">
      <c r="A27" s="274"/>
      <c r="B27" s="275"/>
      <c r="C27" s="275"/>
      <c r="D27" s="275"/>
      <c r="E27" s="275"/>
      <c r="F27" s="275"/>
      <c r="G27" s="156"/>
      <c r="H27" s="119"/>
      <c r="I27" s="119"/>
      <c r="J27" s="119"/>
      <c r="K27" s="119"/>
      <c r="L27" s="182"/>
      <c r="M27" s="156"/>
      <c r="N27" s="119"/>
      <c r="O27" s="119"/>
      <c r="P27" s="119"/>
      <c r="Q27" s="119"/>
      <c r="R27" s="182"/>
      <c r="S27" s="119"/>
      <c r="T27" s="119"/>
      <c r="U27" s="119"/>
      <c r="V27" s="119"/>
      <c r="W27" s="119"/>
      <c r="X27" s="182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208"/>
      <c r="AJ27" s="209"/>
      <c r="AL27" s="99"/>
      <c r="AM27" s="92" t="s">
        <v>65</v>
      </c>
      <c r="AN27" s="94"/>
      <c r="AO27" s="79"/>
      <c r="AP27" s="257"/>
    </row>
    <row r="28" spans="1:42" ht="15" customHeight="1" thickBot="1">
      <c r="A28" s="271" t="s">
        <v>18</v>
      </c>
      <c r="B28" s="272"/>
      <c r="C28" s="272"/>
      <c r="D28" s="272"/>
      <c r="E28" s="272"/>
      <c r="F28" s="273"/>
      <c r="G28" s="124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25"/>
      <c r="S28" s="165" t="s">
        <v>64</v>
      </c>
      <c r="T28" s="166"/>
      <c r="U28" s="167"/>
      <c r="V28" s="351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3"/>
      <c r="AL28" s="99" t="s">
        <v>54</v>
      </c>
      <c r="AM28" s="92" t="s">
        <v>66</v>
      </c>
      <c r="AN28" s="94"/>
      <c r="AO28" s="79"/>
      <c r="AP28" s="257"/>
    </row>
    <row r="29" spans="1:42" ht="15" customHeight="1" thickBot="1">
      <c r="A29" s="274"/>
      <c r="B29" s="275"/>
      <c r="C29" s="275"/>
      <c r="D29" s="275"/>
      <c r="E29" s="275"/>
      <c r="F29" s="276"/>
      <c r="G29" s="197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9"/>
      <c r="S29" s="168"/>
      <c r="T29" s="169"/>
      <c r="U29" s="170"/>
      <c r="V29" s="354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6"/>
      <c r="AL29" s="78"/>
      <c r="AM29" s="52"/>
      <c r="AN29" s="94"/>
      <c r="AO29" s="79"/>
      <c r="AP29" s="257"/>
    </row>
    <row r="30" spans="1:42" ht="12.75" customHeight="1" thickBot="1">
      <c r="A30" s="159" t="s">
        <v>19</v>
      </c>
      <c r="B30" s="277"/>
      <c r="C30" s="277"/>
      <c r="D30" s="277"/>
      <c r="E30" s="277"/>
      <c r="F30" s="277"/>
      <c r="G30" s="190"/>
      <c r="H30" s="188"/>
      <c r="I30" s="188"/>
      <c r="J30" s="188"/>
      <c r="K30" s="188"/>
      <c r="L30" s="189"/>
      <c r="M30" s="190"/>
      <c r="N30" s="188"/>
      <c r="O30" s="188"/>
      <c r="P30" s="188"/>
      <c r="Q30" s="188"/>
      <c r="R30" s="189"/>
      <c r="S30" s="188"/>
      <c r="T30" s="188"/>
      <c r="U30" s="188"/>
      <c r="V30" s="188"/>
      <c r="W30" s="188"/>
      <c r="X30" s="189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357"/>
      <c r="AJ30" s="358"/>
      <c r="AL30" s="78"/>
      <c r="AM30" s="52"/>
      <c r="AN30" s="94"/>
      <c r="AO30" s="79"/>
      <c r="AP30" s="257"/>
    </row>
    <row r="31" spans="1:42" ht="12.75" customHeight="1" thickBot="1">
      <c r="A31" s="274"/>
      <c r="B31" s="275"/>
      <c r="C31" s="275"/>
      <c r="D31" s="275"/>
      <c r="E31" s="275"/>
      <c r="F31" s="275"/>
      <c r="G31" s="156"/>
      <c r="H31" s="119"/>
      <c r="I31" s="119"/>
      <c r="J31" s="119"/>
      <c r="K31" s="119"/>
      <c r="L31" s="182"/>
      <c r="M31" s="156"/>
      <c r="N31" s="119"/>
      <c r="O31" s="119"/>
      <c r="P31" s="119"/>
      <c r="Q31" s="119"/>
      <c r="R31" s="182"/>
      <c r="S31" s="119"/>
      <c r="T31" s="119"/>
      <c r="U31" s="119"/>
      <c r="V31" s="119"/>
      <c r="W31" s="119"/>
      <c r="X31" s="182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208"/>
      <c r="AJ31" s="209"/>
      <c r="AL31" s="78"/>
      <c r="AM31" s="52"/>
      <c r="AN31" s="94"/>
      <c r="AO31" s="79"/>
      <c r="AP31" s="257"/>
    </row>
    <row r="32" spans="1:42" ht="12.75" customHeight="1" thickBot="1">
      <c r="A32" s="271" t="s">
        <v>20</v>
      </c>
      <c r="B32" s="272"/>
      <c r="C32" s="272"/>
      <c r="D32" s="272"/>
      <c r="E32" s="272"/>
      <c r="F32" s="273"/>
      <c r="G32" s="284"/>
      <c r="H32" s="285"/>
      <c r="I32" s="285"/>
      <c r="J32" s="285"/>
      <c r="K32" s="285"/>
      <c r="L32" s="285"/>
      <c r="M32" s="285"/>
      <c r="N32" s="285"/>
      <c r="O32" s="285"/>
      <c r="P32" s="285"/>
      <c r="Q32" s="286"/>
      <c r="R32" s="291" t="s">
        <v>155</v>
      </c>
      <c r="S32" s="292"/>
      <c r="T32" s="293"/>
      <c r="U32" s="200" t="str">
        <f>IF(AN26=0,"","新材 "&amp;AN26&amp;" % ")&amp;IF(AN27=0,""," 再生Con "&amp;AN27&amp;" % ")&amp;IF(AN28=0,""," 再生As "&amp;AN28&amp;" % ")&amp;IF(AN29=0,""," "&amp;AM29&amp;" "&amp;AN29&amp;" %")&amp;IF(AN30=0,""," "&amp;AM30&amp;" "&amp;AN30&amp;" %")&amp;IF(AN31=0,""," "&amp;AM31&amp;" "&amp;AN31&amp;" %")</f>
        <v/>
      </c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2"/>
      <c r="AL32" s="80"/>
      <c r="AM32" s="47" t="s">
        <v>67</v>
      </c>
      <c r="AN32" s="48">
        <f>SUM(AN26:AN31)</f>
        <v>0</v>
      </c>
      <c r="AO32" s="79"/>
      <c r="AP32" s="257"/>
    </row>
    <row r="33" spans="1:60" ht="12.75" customHeight="1" thickBot="1">
      <c r="A33" s="294"/>
      <c r="B33" s="295"/>
      <c r="C33" s="295"/>
      <c r="D33" s="295"/>
      <c r="E33" s="295"/>
      <c r="F33" s="296"/>
      <c r="G33" s="287"/>
      <c r="H33" s="242"/>
      <c r="I33" s="242"/>
      <c r="J33" s="242"/>
      <c r="K33" s="242"/>
      <c r="L33" s="242"/>
      <c r="M33" s="242"/>
      <c r="N33" s="242"/>
      <c r="O33" s="242"/>
      <c r="P33" s="242"/>
      <c r="Q33" s="288"/>
      <c r="R33" s="281"/>
      <c r="S33" s="282"/>
      <c r="T33" s="283"/>
      <c r="U33" s="203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5"/>
      <c r="AL33" s="95"/>
      <c r="AM33" s="81"/>
      <c r="AN33" s="96"/>
      <c r="AO33" s="82"/>
    </row>
    <row r="34" spans="1:60" ht="12.75" hidden="1" customHeight="1">
      <c r="A34" s="143" t="s">
        <v>147</v>
      </c>
      <c r="B34" s="144"/>
      <c r="C34" s="145"/>
      <c r="D34" s="83" t="s">
        <v>21</v>
      </c>
      <c r="E34" s="92"/>
      <c r="F34" s="93"/>
      <c r="G34" s="129" t="e">
        <f>IF(#REF!="","",#REF!)</f>
        <v>#REF!</v>
      </c>
      <c r="H34" s="130"/>
      <c r="I34" s="122" t="s">
        <v>22</v>
      </c>
      <c r="J34" s="191" t="e">
        <f>IF(#REF!="","",#REF!)</f>
        <v>#REF!</v>
      </c>
      <c r="K34" s="191"/>
      <c r="L34" s="193" t="e">
        <f>IF(#REF!="","",#REF!)</f>
        <v>#REF!</v>
      </c>
      <c r="M34" s="194"/>
      <c r="N34" s="278" t="s">
        <v>23</v>
      </c>
      <c r="O34" s="279"/>
      <c r="P34" s="280"/>
      <c r="Q34" s="129" t="e">
        <f>IF(#REF!="","",#REF!)</f>
        <v>#REF!</v>
      </c>
      <c r="R34" s="130"/>
      <c r="S34" s="122" t="s">
        <v>22</v>
      </c>
      <c r="T34" s="191" t="e">
        <f>IF(#REF!="","",#REF!)</f>
        <v>#REF!</v>
      </c>
      <c r="U34" s="191"/>
      <c r="V34" s="193" t="e">
        <f>IF(#REF!="","",#REF!)</f>
        <v>#REF!</v>
      </c>
      <c r="W34" s="194"/>
      <c r="X34" s="323" t="s">
        <v>24</v>
      </c>
      <c r="Y34" s="145"/>
      <c r="Z34" s="326" t="e">
        <f>IF(OR(#REF!="",#REF!=""),"",#REF!-#REF!)</f>
        <v>#REF!</v>
      </c>
      <c r="AA34" s="122"/>
      <c r="AB34" s="289" t="s">
        <v>25</v>
      </c>
      <c r="AC34" s="320" t="s">
        <v>26</v>
      </c>
      <c r="AD34" s="122"/>
      <c r="AE34" s="321"/>
      <c r="AF34" s="197"/>
      <c r="AG34" s="198"/>
      <c r="AH34" s="198"/>
      <c r="AI34" s="268" t="s">
        <v>52</v>
      </c>
      <c r="AJ34" s="269"/>
    </row>
    <row r="35" spans="1:60" ht="12.75" hidden="1" customHeight="1">
      <c r="A35" s="146"/>
      <c r="B35" s="144"/>
      <c r="C35" s="145"/>
      <c r="D35" s="49" t="s">
        <v>27</v>
      </c>
      <c r="E35" s="87"/>
      <c r="F35" s="88"/>
      <c r="G35" s="131"/>
      <c r="H35" s="132"/>
      <c r="I35" s="123"/>
      <c r="J35" s="192"/>
      <c r="K35" s="192"/>
      <c r="L35" s="195"/>
      <c r="M35" s="196"/>
      <c r="N35" s="281"/>
      <c r="O35" s="282"/>
      <c r="P35" s="283"/>
      <c r="Q35" s="131"/>
      <c r="R35" s="132"/>
      <c r="S35" s="123"/>
      <c r="T35" s="192"/>
      <c r="U35" s="192"/>
      <c r="V35" s="195"/>
      <c r="W35" s="196"/>
      <c r="X35" s="324"/>
      <c r="Y35" s="325"/>
      <c r="Z35" s="322"/>
      <c r="AA35" s="123"/>
      <c r="AB35" s="290"/>
      <c r="AC35" s="322"/>
      <c r="AD35" s="123"/>
      <c r="AE35" s="290"/>
      <c r="AF35" s="156"/>
      <c r="AG35" s="119"/>
      <c r="AH35" s="119"/>
      <c r="AI35" s="123"/>
      <c r="AJ35" s="270"/>
    </row>
    <row r="36" spans="1:60" ht="12.75" hidden="1" customHeight="1">
      <c r="A36" s="146"/>
      <c r="B36" s="144"/>
      <c r="C36" s="145"/>
      <c r="D36" s="150" t="s">
        <v>28</v>
      </c>
      <c r="E36" s="151"/>
      <c r="F36" s="152"/>
      <c r="G36" s="124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25"/>
      <c r="AC36" s="261" t="s">
        <v>29</v>
      </c>
      <c r="AD36" s="262"/>
      <c r="AE36" s="263"/>
      <c r="AF36" s="124"/>
      <c r="AG36" s="118"/>
      <c r="AH36" s="118"/>
      <c r="AI36" s="118"/>
      <c r="AJ36" s="266"/>
    </row>
    <row r="37" spans="1:60" ht="12.75" hidden="1" customHeight="1">
      <c r="A37" s="147"/>
      <c r="B37" s="148"/>
      <c r="C37" s="149"/>
      <c r="D37" s="153"/>
      <c r="E37" s="154"/>
      <c r="F37" s="155"/>
      <c r="G37" s="126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8"/>
      <c r="AC37" s="264"/>
      <c r="AD37" s="148"/>
      <c r="AE37" s="149"/>
      <c r="AF37" s="126"/>
      <c r="AG37" s="127"/>
      <c r="AH37" s="127"/>
      <c r="AI37" s="127"/>
      <c r="AJ37" s="267"/>
    </row>
    <row r="38" spans="1:60" ht="5.0999999999999996" customHeight="1">
      <c r="A38" s="5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0"/>
      <c r="Q38" s="91"/>
      <c r="R38" s="91"/>
      <c r="S38" s="91"/>
      <c r="T38" s="91"/>
      <c r="U38" s="9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60" s="15" customFormat="1" ht="18" customHeight="1">
      <c r="A39" s="1"/>
      <c r="B39" s="2" t="s">
        <v>79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"/>
      <c r="Q39" s="2"/>
      <c r="R39" s="3"/>
      <c r="S39" s="2"/>
      <c r="T39" s="2"/>
      <c r="U39" s="12"/>
      <c r="V39" s="4"/>
      <c r="W39" s="223" t="s">
        <v>139</v>
      </c>
      <c r="X39" s="224"/>
      <c r="Y39" s="224"/>
      <c r="Z39" s="224"/>
      <c r="AA39" s="255"/>
      <c r="AB39" s="311"/>
      <c r="AC39" s="312"/>
      <c r="AD39" s="312"/>
      <c r="AE39" s="312"/>
      <c r="AF39" s="312"/>
      <c r="AG39" s="312"/>
      <c r="AH39" s="312"/>
      <c r="AI39" s="312"/>
      <c r="AJ39" s="313"/>
      <c r="AK39" s="6"/>
      <c r="AL39" s="6"/>
    </row>
    <row r="40" spans="1:60" s="15" customFormat="1" ht="18" customHeight="1">
      <c r="A40" s="4"/>
      <c r="B40" s="90" t="s">
        <v>133</v>
      </c>
      <c r="C40" s="90"/>
      <c r="D40" s="225"/>
      <c r="E40" s="225"/>
      <c r="F40" s="89" t="s">
        <v>80</v>
      </c>
      <c r="G40" s="225"/>
      <c r="H40" s="225"/>
      <c r="I40" s="89" t="s">
        <v>81</v>
      </c>
      <c r="J40" s="225"/>
      <c r="K40" s="225"/>
      <c r="L40" s="90" t="s">
        <v>82</v>
      </c>
      <c r="M40" s="265"/>
      <c r="N40" s="265"/>
      <c r="O40" s="89"/>
      <c r="P40" s="265"/>
      <c r="Q40" s="265"/>
      <c r="R40" s="89"/>
      <c r="S40" s="265"/>
      <c r="T40" s="265"/>
      <c r="U40" s="90"/>
      <c r="V40" s="4"/>
      <c r="W40" s="147"/>
      <c r="X40" s="148"/>
      <c r="Y40" s="148"/>
      <c r="Z40" s="148"/>
      <c r="AA40" s="256"/>
      <c r="AB40" s="314"/>
      <c r="AC40" s="315"/>
      <c r="AD40" s="315"/>
      <c r="AE40" s="315"/>
      <c r="AF40" s="315"/>
      <c r="AG40" s="315"/>
      <c r="AH40" s="315"/>
      <c r="AI40" s="315"/>
      <c r="AJ40" s="316"/>
      <c r="AK40" s="6"/>
      <c r="AL40" s="6"/>
      <c r="AM40" s="6"/>
      <c r="AN40" s="6"/>
      <c r="AO40" s="6"/>
      <c r="AP40" s="6"/>
      <c r="AQ40" s="6"/>
      <c r="AR40" s="6"/>
    </row>
    <row r="41" spans="1:60" s="15" customFormat="1" ht="18.75" customHeight="1">
      <c r="A41" s="8"/>
      <c r="B41" s="53" t="s">
        <v>83</v>
      </c>
      <c r="C41" s="7"/>
      <c r="D41" s="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7"/>
      <c r="P41" s="7"/>
      <c r="Q41" s="7"/>
      <c r="R41" s="7"/>
      <c r="S41" s="7"/>
      <c r="T41" s="7"/>
      <c r="U41" s="13"/>
      <c r="V41" s="4"/>
      <c r="W41" s="223" t="s">
        <v>140</v>
      </c>
      <c r="X41" s="224"/>
      <c r="Y41" s="224"/>
      <c r="Z41" s="224"/>
      <c r="AA41" s="255"/>
      <c r="AB41" s="133"/>
      <c r="AC41" s="134"/>
      <c r="AD41" s="134"/>
      <c r="AE41" s="134"/>
      <c r="AF41" s="134"/>
      <c r="AG41" s="134"/>
      <c r="AH41" s="134"/>
      <c r="AI41" s="134"/>
      <c r="AJ41" s="135"/>
      <c r="AK41" s="6"/>
      <c r="AL41" s="6"/>
      <c r="AM41" s="6"/>
      <c r="AN41" s="6"/>
      <c r="AO41" s="6"/>
      <c r="AP41" s="6"/>
      <c r="AQ41" s="6"/>
      <c r="AR41" s="6"/>
    </row>
    <row r="42" spans="1:60" s="15" customFormat="1" ht="13.5" customHeight="1">
      <c r="A42" s="217" t="s">
        <v>84</v>
      </c>
      <c r="B42" s="218"/>
      <c r="C42" s="218"/>
      <c r="D42" s="246"/>
      <c r="E42" s="246"/>
      <c r="F42" s="246"/>
      <c r="G42" s="246"/>
      <c r="H42" s="246"/>
      <c r="I42" s="246"/>
      <c r="J42" s="246"/>
      <c r="K42" s="246"/>
      <c r="L42" s="246"/>
      <c r="M42" s="16"/>
      <c r="N42" s="16"/>
      <c r="O42" s="7"/>
      <c r="P42" s="7"/>
      <c r="Q42" s="7"/>
      <c r="R42" s="7"/>
      <c r="S42" s="7"/>
      <c r="T42" s="7"/>
      <c r="U42" s="13"/>
      <c r="V42" s="4"/>
      <c r="W42" s="147"/>
      <c r="X42" s="148"/>
      <c r="Y42" s="148"/>
      <c r="Z42" s="148"/>
      <c r="AA42" s="256"/>
      <c r="AB42" s="136"/>
      <c r="AC42" s="137"/>
      <c r="AD42" s="137"/>
      <c r="AE42" s="137"/>
      <c r="AF42" s="137"/>
      <c r="AG42" s="137"/>
      <c r="AH42" s="137"/>
      <c r="AI42" s="137"/>
      <c r="AJ42" s="138"/>
      <c r="AK42" s="6"/>
      <c r="AL42" s="6"/>
    </row>
    <row r="43" spans="1:60" s="15" customFormat="1" ht="13.5" customHeight="1">
      <c r="A43" s="146" t="s">
        <v>85</v>
      </c>
      <c r="B43" s="144"/>
      <c r="C43" s="144"/>
      <c r="D43" s="116"/>
      <c r="E43" s="116"/>
      <c r="F43" s="116"/>
      <c r="G43" s="118" t="s">
        <v>123</v>
      </c>
      <c r="H43" s="120"/>
      <c r="I43" s="116"/>
      <c r="J43" s="116"/>
      <c r="K43" s="116"/>
      <c r="L43" s="125" t="s">
        <v>99</v>
      </c>
      <c r="M43" s="244"/>
      <c r="N43" s="244"/>
      <c r="O43" s="244"/>
      <c r="P43" s="244"/>
      <c r="Q43" s="244"/>
      <c r="R43" s="244"/>
      <c r="S43" s="244"/>
      <c r="T43" s="244"/>
      <c r="U43" s="245"/>
      <c r="V43" s="5"/>
      <c r="W43" s="2"/>
      <c r="X43" s="2"/>
      <c r="Y43" s="2"/>
      <c r="Z43" s="2"/>
      <c r="AA43" s="2"/>
      <c r="AB43" s="101"/>
      <c r="AC43" s="101"/>
      <c r="AD43" s="101"/>
      <c r="AE43" s="101"/>
      <c r="AF43" s="101"/>
      <c r="AG43" s="101"/>
      <c r="AH43" s="101"/>
      <c r="AI43" s="101"/>
      <c r="AJ43" s="101"/>
      <c r="AK43" s="6"/>
      <c r="AL43" s="6"/>
      <c r="AM43" s="6"/>
      <c r="AN43" s="6"/>
      <c r="AO43" s="6"/>
      <c r="AP43" s="6"/>
      <c r="AQ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s="15" customFormat="1" ht="13.5" customHeight="1">
      <c r="A44" s="146"/>
      <c r="B44" s="144"/>
      <c r="C44" s="144"/>
      <c r="D44" s="117"/>
      <c r="E44" s="117"/>
      <c r="F44" s="117"/>
      <c r="G44" s="119"/>
      <c r="H44" s="121"/>
      <c r="I44" s="117"/>
      <c r="J44" s="117"/>
      <c r="K44" s="117"/>
      <c r="L44" s="182"/>
      <c r="M44" s="117"/>
      <c r="N44" s="117"/>
      <c r="O44" s="117"/>
      <c r="P44" s="117"/>
      <c r="Q44" s="117"/>
      <c r="R44" s="117"/>
      <c r="S44" s="117"/>
      <c r="T44" s="117"/>
      <c r="U44" s="238"/>
      <c r="V44" s="4"/>
      <c r="W44" s="223" t="s">
        <v>87</v>
      </c>
      <c r="X44" s="224"/>
      <c r="Y44" s="224"/>
      <c r="Z44" s="301" t="s">
        <v>88</v>
      </c>
      <c r="AA44" s="301"/>
      <c r="AB44" s="301"/>
      <c r="AC44" s="301"/>
      <c r="AD44" s="301"/>
      <c r="AE44" s="301"/>
      <c r="AF44" s="301"/>
      <c r="AG44" s="301"/>
      <c r="AH44" s="301"/>
      <c r="AI44" s="301"/>
      <c r="AJ44" s="302"/>
      <c r="AK44" s="6"/>
      <c r="AL44" s="6"/>
      <c r="AM44" s="6"/>
      <c r="AN44" s="6"/>
      <c r="AO44" s="6"/>
      <c r="AP44" s="6"/>
      <c r="AQ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s="15" customFormat="1" ht="10.35" customHeight="1">
      <c r="A45" s="146" t="s">
        <v>86</v>
      </c>
      <c r="B45" s="144"/>
      <c r="C45" s="144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72"/>
      <c r="U45" s="73"/>
      <c r="V45" s="4"/>
      <c r="W45" s="146"/>
      <c r="X45" s="144"/>
      <c r="Y45" s="144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4"/>
      <c r="AK45" s="5"/>
      <c r="AL45" s="6"/>
      <c r="AM45" s="6"/>
      <c r="AN45" s="6"/>
      <c r="AO45" s="6"/>
      <c r="AP45" s="6"/>
      <c r="AQ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s="15" customFormat="1" ht="10.35" customHeight="1">
      <c r="A46" s="146"/>
      <c r="B46" s="144"/>
      <c r="C46" s="144"/>
      <c r="D46" s="239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1"/>
      <c r="V46" s="4"/>
      <c r="W46" s="305"/>
      <c r="X46" s="306"/>
      <c r="Y46" s="306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4"/>
      <c r="AK46" s="5"/>
      <c r="AL46" s="6"/>
      <c r="AM46" s="6"/>
      <c r="AN46" s="6"/>
      <c r="AO46" s="6"/>
      <c r="AP46" s="6"/>
      <c r="AQ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s="15" customFormat="1" ht="10.35" customHeight="1">
      <c r="A47" s="146"/>
      <c r="B47" s="144"/>
      <c r="C47" s="144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1"/>
      <c r="V47" s="4"/>
      <c r="W47" s="305" t="s">
        <v>84</v>
      </c>
      <c r="X47" s="306"/>
      <c r="Y47" s="306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4"/>
      <c r="AK47" s="5"/>
      <c r="AL47" s="6"/>
      <c r="AM47" s="6"/>
      <c r="AN47" s="6"/>
      <c r="AO47" s="6"/>
      <c r="AP47" s="6"/>
      <c r="AQ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s="15" customFormat="1" ht="10.35" customHeight="1">
      <c r="A48" s="146"/>
      <c r="B48" s="144"/>
      <c r="C48" s="144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3"/>
      <c r="V48" s="4"/>
      <c r="W48" s="146" t="s">
        <v>60</v>
      </c>
      <c r="X48" s="144"/>
      <c r="Y48" s="144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6"/>
      <c r="AK48" s="5"/>
      <c r="AL48" s="6"/>
      <c r="AM48" s="6"/>
      <c r="AN48" s="6"/>
      <c r="AO48" s="6"/>
      <c r="AP48" s="6"/>
      <c r="AQ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2" s="15" customFormat="1" ht="13.5" customHeight="1">
      <c r="A49" s="147" t="s">
        <v>89</v>
      </c>
      <c r="B49" s="148"/>
      <c r="C49" s="148"/>
      <c r="D49" s="10"/>
      <c r="E49" s="10" t="s">
        <v>90</v>
      </c>
      <c r="F49" s="216"/>
      <c r="G49" s="216"/>
      <c r="H49" s="216"/>
      <c r="I49" s="10" t="s">
        <v>91</v>
      </c>
      <c r="J49" s="216"/>
      <c r="K49" s="216"/>
      <c r="L49" s="216"/>
      <c r="M49" s="10" t="s">
        <v>92</v>
      </c>
      <c r="N49" s="216"/>
      <c r="O49" s="216"/>
      <c r="P49" s="216"/>
      <c r="Q49" s="216"/>
      <c r="R49" s="216"/>
      <c r="S49" s="10"/>
      <c r="T49" s="10"/>
      <c r="U49" s="14"/>
      <c r="V49" s="4"/>
      <c r="W49" s="146"/>
      <c r="X49" s="144"/>
      <c r="Y49" s="144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8"/>
      <c r="AK49" s="5"/>
      <c r="AL49" s="6"/>
      <c r="AM49" s="6"/>
      <c r="AN49" s="6"/>
      <c r="AO49" s="6"/>
      <c r="AP49" s="6"/>
      <c r="AQ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2" s="15" customFormat="1" ht="9.9499999999999993" customHeight="1">
      <c r="A50" s="3"/>
      <c r="B50" s="2"/>
      <c r="C50" s="2"/>
      <c r="D50" s="2"/>
      <c r="E50" s="2"/>
      <c r="F50" s="236"/>
      <c r="G50" s="236"/>
      <c r="H50" s="236"/>
      <c r="I50" s="2"/>
      <c r="J50" s="236"/>
      <c r="K50" s="236"/>
      <c r="L50" s="236"/>
      <c r="M50" s="2"/>
      <c r="N50" s="236"/>
      <c r="O50" s="236"/>
      <c r="P50" s="236"/>
      <c r="Q50" s="236"/>
      <c r="R50" s="236"/>
      <c r="S50" s="2"/>
      <c r="T50" s="2"/>
      <c r="U50" s="2"/>
      <c r="V50" s="7"/>
      <c r="W50" s="146"/>
      <c r="X50" s="144"/>
      <c r="Y50" s="144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8"/>
      <c r="AK50" s="5"/>
      <c r="AL50" s="6"/>
      <c r="AM50" s="6"/>
      <c r="AN50" s="6"/>
      <c r="AO50" s="6"/>
      <c r="AP50" s="6"/>
      <c r="AQ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2" s="15" customFormat="1" ht="26.25" customHeight="1">
      <c r="A51" s="228" t="s">
        <v>175</v>
      </c>
      <c r="B51" s="229"/>
      <c r="C51" s="230"/>
      <c r="D51" s="231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3"/>
      <c r="V51" s="7"/>
      <c r="W51" s="146"/>
      <c r="X51" s="144"/>
      <c r="Y51" s="144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8"/>
      <c r="AK51" s="6"/>
      <c r="AL51" s="6"/>
      <c r="AM51" s="6"/>
      <c r="AN51" s="6"/>
      <c r="AO51" s="6"/>
      <c r="AP51" s="6"/>
      <c r="AQ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2" s="15" customFormat="1" ht="9.9499999999999993" customHeight="1">
      <c r="A52" s="100"/>
      <c r="B52" s="7"/>
      <c r="C52" s="7"/>
      <c r="D52" s="7"/>
      <c r="E52" s="7"/>
      <c r="F52" s="89"/>
      <c r="G52" s="89"/>
      <c r="H52" s="89"/>
      <c r="I52" s="7"/>
      <c r="J52" s="89"/>
      <c r="K52" s="89"/>
      <c r="L52" s="89"/>
      <c r="M52" s="7"/>
      <c r="N52" s="89"/>
      <c r="O52" s="89"/>
      <c r="P52" s="89"/>
      <c r="Q52" s="89"/>
      <c r="R52" s="89"/>
      <c r="S52" s="7"/>
      <c r="T52" s="7"/>
      <c r="U52" s="7"/>
      <c r="V52" s="7"/>
      <c r="W52" s="146" t="s">
        <v>61</v>
      </c>
      <c r="X52" s="144"/>
      <c r="Y52" s="144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6"/>
      <c r="AK52" s="6"/>
      <c r="AL52" s="6"/>
      <c r="AM52" s="6"/>
      <c r="AN52" s="6"/>
      <c r="AO52" s="6"/>
      <c r="AP52" s="6"/>
      <c r="AQ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2" s="15" customFormat="1" ht="13.5" customHeight="1">
      <c r="A53" s="223" t="s">
        <v>68</v>
      </c>
      <c r="B53" s="224"/>
      <c r="C53" s="224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60"/>
      <c r="V53" s="4"/>
      <c r="W53" s="146"/>
      <c r="X53" s="144"/>
      <c r="Y53" s="144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8"/>
      <c r="AK53" s="6"/>
      <c r="AL53" s="6"/>
      <c r="AM53" s="6"/>
      <c r="AN53" s="6"/>
      <c r="AO53" s="6"/>
      <c r="AP53" s="6"/>
      <c r="AQ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2" s="15" customFormat="1" ht="13.5" customHeight="1">
      <c r="A54" s="217" t="s">
        <v>61</v>
      </c>
      <c r="B54" s="218"/>
      <c r="C54" s="218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2"/>
      <c r="V54" s="4"/>
      <c r="W54" s="146"/>
      <c r="X54" s="144"/>
      <c r="Y54" s="144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70"/>
      <c r="AK54" s="5"/>
      <c r="AL54" s="6"/>
      <c r="AM54" s="6"/>
      <c r="AN54" s="6"/>
      <c r="AO54" s="6"/>
      <c r="AP54" s="6"/>
      <c r="AQ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2" s="15" customFormat="1" ht="13.5" customHeight="1">
      <c r="A55" s="217" t="s">
        <v>93</v>
      </c>
      <c r="B55" s="218"/>
      <c r="C55" s="218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237"/>
      <c r="V55" s="4"/>
      <c r="W55" s="146" t="s">
        <v>62</v>
      </c>
      <c r="X55" s="144"/>
      <c r="Y55" s="144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6"/>
      <c r="AK55" s="5"/>
      <c r="AL55" s="6"/>
      <c r="AM55" s="6"/>
      <c r="AN55" s="6"/>
      <c r="AO55" s="6"/>
      <c r="AP55" s="6"/>
      <c r="AQ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2" s="15" customFormat="1" ht="13.5" customHeight="1">
      <c r="A56" s="217" t="s">
        <v>69</v>
      </c>
      <c r="B56" s="218"/>
      <c r="C56" s="218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238"/>
      <c r="V56" s="4"/>
      <c r="W56" s="147"/>
      <c r="X56" s="148"/>
      <c r="Y56" s="148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2"/>
      <c r="AK56" s="5"/>
      <c r="AL56" s="6"/>
      <c r="AM56" s="6"/>
      <c r="AN56" s="6"/>
      <c r="AO56" s="6"/>
      <c r="AP56" s="6"/>
      <c r="AQ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1:62" s="15" customFormat="1" ht="13.5" customHeight="1">
      <c r="A57" s="226" t="s">
        <v>135</v>
      </c>
      <c r="B57" s="227"/>
      <c r="C57" s="227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5"/>
      <c r="V57" s="4"/>
      <c r="AK57" s="5"/>
      <c r="AL57" s="6"/>
      <c r="AM57" s="6"/>
      <c r="AN57" s="6"/>
      <c r="AO57" s="6"/>
      <c r="AP57" s="6"/>
      <c r="AQ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62" s="15" customFormat="1" ht="13.5" customHeight="1">
      <c r="A58" s="147" t="s">
        <v>89</v>
      </c>
      <c r="B58" s="148"/>
      <c r="C58" s="148"/>
      <c r="D58" s="7"/>
      <c r="E58" s="7" t="s">
        <v>90</v>
      </c>
      <c r="F58" s="225"/>
      <c r="G58" s="225"/>
      <c r="H58" s="225"/>
      <c r="I58" s="7" t="s">
        <v>91</v>
      </c>
      <c r="J58" s="225"/>
      <c r="K58" s="225"/>
      <c r="L58" s="225"/>
      <c r="M58" s="7" t="s">
        <v>92</v>
      </c>
      <c r="N58" s="225"/>
      <c r="O58" s="225"/>
      <c r="P58" s="225"/>
      <c r="Q58" s="225"/>
      <c r="R58" s="225"/>
      <c r="S58" s="10"/>
      <c r="T58" s="10"/>
      <c r="U58" s="10"/>
      <c r="V58" s="4"/>
      <c r="W58" s="333" t="s">
        <v>176</v>
      </c>
      <c r="X58" s="334"/>
      <c r="Y58" s="334"/>
      <c r="Z58" s="334"/>
      <c r="AA58" s="334"/>
      <c r="AB58" s="334"/>
      <c r="AC58" s="335"/>
      <c r="AD58" s="336" t="s">
        <v>95</v>
      </c>
      <c r="AE58" s="337"/>
      <c r="AF58" s="337"/>
      <c r="AG58" s="337"/>
      <c r="AH58" s="337"/>
      <c r="AI58" s="337"/>
      <c r="AJ58" s="338"/>
      <c r="AK58" s="6"/>
      <c r="AL58" s="6"/>
      <c r="AM58" s="6"/>
      <c r="AN58" s="6"/>
      <c r="AO58" s="6"/>
      <c r="AP58" s="6"/>
      <c r="AQ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62" ht="5.0999999999999996" customHeight="1">
      <c r="A59" s="5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50"/>
      <c r="Q59" s="91"/>
      <c r="R59" s="91"/>
      <c r="S59" s="91"/>
      <c r="T59" s="91"/>
      <c r="U59" s="91"/>
      <c r="W59" s="345"/>
      <c r="X59" s="277"/>
      <c r="Y59" s="277"/>
      <c r="Z59" s="277"/>
      <c r="AA59" s="277"/>
      <c r="AB59" s="277"/>
      <c r="AC59" s="346"/>
      <c r="AD59" s="339"/>
      <c r="AE59" s="340"/>
      <c r="AF59" s="340"/>
      <c r="AG59" s="340"/>
      <c r="AH59" s="340"/>
      <c r="AI59" s="340"/>
      <c r="AJ59" s="341"/>
      <c r="AK59" s="16"/>
      <c r="AL59" s="16"/>
      <c r="AR59" s="15"/>
    </row>
    <row r="60" spans="1:62" s="16" customFormat="1" ht="27.95" customHeight="1">
      <c r="A60" s="215" t="s">
        <v>56</v>
      </c>
      <c r="B60" s="111"/>
      <c r="C60" s="112"/>
      <c r="D60" s="111" t="s">
        <v>57</v>
      </c>
      <c r="E60" s="111"/>
      <c r="F60" s="112"/>
      <c r="G60" s="111" t="s">
        <v>58</v>
      </c>
      <c r="H60" s="111"/>
      <c r="I60" s="112"/>
      <c r="J60" s="327" t="s">
        <v>94</v>
      </c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328"/>
      <c r="W60" s="274"/>
      <c r="X60" s="275"/>
      <c r="Y60" s="275"/>
      <c r="Z60" s="275"/>
      <c r="AA60" s="275"/>
      <c r="AB60" s="275"/>
      <c r="AC60" s="347"/>
      <c r="AD60" s="339"/>
      <c r="AE60" s="340"/>
      <c r="AF60" s="340"/>
      <c r="AG60" s="340"/>
      <c r="AH60" s="340"/>
      <c r="AI60" s="340"/>
      <c r="AJ60" s="341"/>
      <c r="AL60" s="6"/>
      <c r="AM60" s="6"/>
      <c r="AN60" s="6"/>
      <c r="AO60" s="6"/>
      <c r="AP60" s="6"/>
      <c r="AQ60" s="6"/>
      <c r="AR60" s="15"/>
    </row>
    <row r="61" spans="1:62" ht="69.95" customHeight="1">
      <c r="A61" s="219"/>
      <c r="B61" s="220"/>
      <c r="C61" s="221"/>
      <c r="D61" s="222"/>
      <c r="E61" s="220"/>
      <c r="F61" s="221"/>
      <c r="G61" s="222"/>
      <c r="H61" s="220"/>
      <c r="I61" s="221"/>
      <c r="J61" s="329"/>
      <c r="K61" s="330"/>
      <c r="L61" s="330"/>
      <c r="M61" s="330"/>
      <c r="N61" s="330"/>
      <c r="O61" s="330"/>
      <c r="P61" s="331"/>
      <c r="Q61" s="329"/>
      <c r="R61" s="330"/>
      <c r="S61" s="330"/>
      <c r="T61" s="330"/>
      <c r="U61" s="332"/>
      <c r="V61" s="102"/>
      <c r="W61" s="348"/>
      <c r="X61" s="349"/>
      <c r="Y61" s="349"/>
      <c r="Z61" s="349"/>
      <c r="AA61" s="349"/>
      <c r="AB61" s="349"/>
      <c r="AC61" s="350"/>
      <c r="AD61" s="342"/>
      <c r="AE61" s="343"/>
      <c r="AF61" s="343"/>
      <c r="AG61" s="343"/>
      <c r="AH61" s="343"/>
      <c r="AI61" s="343"/>
      <c r="AJ61" s="344"/>
      <c r="AR61" s="15"/>
    </row>
    <row r="62" spans="1:62" ht="18.75">
      <c r="AM62" s="57" t="s">
        <v>110</v>
      </c>
      <c r="AR62" s="15"/>
    </row>
    <row r="63" spans="1:62" ht="14.25" thickBot="1">
      <c r="AM63" s="59" t="s">
        <v>119</v>
      </c>
      <c r="AN63" s="54" t="s">
        <v>96</v>
      </c>
      <c r="AO63" s="54" t="s">
        <v>97</v>
      </c>
      <c r="AP63" s="54" t="s">
        <v>63</v>
      </c>
      <c r="AQ63" s="54" t="s">
        <v>104</v>
      </c>
      <c r="AR63" s="55" t="s">
        <v>18</v>
      </c>
      <c r="AS63" s="55" t="s">
        <v>20</v>
      </c>
      <c r="AT63" s="70" t="s">
        <v>136</v>
      </c>
    </row>
    <row r="64" spans="1:62" ht="14.25" thickTop="1">
      <c r="AM64" s="60" t="s">
        <v>120</v>
      </c>
      <c r="AN64" s="51" t="s">
        <v>98</v>
      </c>
      <c r="AO64" s="51" t="s">
        <v>100</v>
      </c>
      <c r="AP64" s="51" t="s">
        <v>16</v>
      </c>
      <c r="AQ64" s="97" t="s">
        <v>156</v>
      </c>
      <c r="AR64" s="51"/>
      <c r="AS64" s="51" t="s">
        <v>108</v>
      </c>
      <c r="AT64" s="60" t="s">
        <v>137</v>
      </c>
    </row>
    <row r="65" spans="39:46">
      <c r="AM65" s="51" t="s">
        <v>121</v>
      </c>
      <c r="AN65" s="51" t="s">
        <v>99</v>
      </c>
      <c r="AO65" s="51" t="s">
        <v>101</v>
      </c>
      <c r="AP65" s="51" t="s">
        <v>17</v>
      </c>
      <c r="AQ65" s="97" t="s">
        <v>157</v>
      </c>
      <c r="AR65" s="51" t="s">
        <v>70</v>
      </c>
      <c r="AS65" s="51" t="s">
        <v>109</v>
      </c>
      <c r="AT65" s="51" t="s">
        <v>138</v>
      </c>
    </row>
    <row r="66" spans="39:46">
      <c r="AM66" s="51" t="s">
        <v>122</v>
      </c>
      <c r="AN66" s="51"/>
      <c r="AO66" s="51" t="s">
        <v>102</v>
      </c>
      <c r="AP66" s="51"/>
      <c r="AQ66" s="97" t="s">
        <v>158</v>
      </c>
      <c r="AR66" s="51" t="s">
        <v>71</v>
      </c>
      <c r="AS66" s="51" t="s">
        <v>105</v>
      </c>
      <c r="AT66" s="51"/>
    </row>
    <row r="67" spans="39:46">
      <c r="AM67" s="51" t="s">
        <v>123</v>
      </c>
      <c r="AN67" s="51"/>
      <c r="AO67" s="51"/>
      <c r="AP67" s="51"/>
      <c r="AQ67" s="97" t="s">
        <v>159</v>
      </c>
      <c r="AR67" s="51" t="s">
        <v>72</v>
      </c>
      <c r="AS67" s="51" t="s">
        <v>103</v>
      </c>
      <c r="AT67" s="51"/>
    </row>
    <row r="68" spans="39:46">
      <c r="AM68" s="51"/>
      <c r="AN68" s="51"/>
      <c r="AO68" s="51"/>
      <c r="AP68" s="51"/>
      <c r="AQ68" s="97" t="s">
        <v>160</v>
      </c>
      <c r="AR68" s="51" t="s">
        <v>73</v>
      </c>
      <c r="AS68" s="51" t="s">
        <v>106</v>
      </c>
      <c r="AT68" s="51"/>
    </row>
    <row r="69" spans="39:46">
      <c r="AM69" s="51"/>
      <c r="AN69" s="51"/>
      <c r="AO69" s="51"/>
      <c r="AP69" s="51"/>
      <c r="AQ69" s="97" t="s">
        <v>161</v>
      </c>
      <c r="AR69" s="51" t="s">
        <v>74</v>
      </c>
      <c r="AS69" s="51" t="s">
        <v>107</v>
      </c>
      <c r="AT69" s="51"/>
    </row>
    <row r="70" spans="39:46">
      <c r="AM70" s="51"/>
      <c r="AN70" s="51"/>
      <c r="AO70" s="51"/>
      <c r="AP70" s="51"/>
      <c r="AQ70" s="97" t="s">
        <v>162</v>
      </c>
      <c r="AR70" s="51" t="s">
        <v>75</v>
      </c>
      <c r="AS70" s="51" t="s">
        <v>111</v>
      </c>
      <c r="AT70" s="51"/>
    </row>
    <row r="71" spans="39:46">
      <c r="AM71" s="51"/>
      <c r="AN71" s="51"/>
      <c r="AO71" s="51"/>
      <c r="AP71" s="51"/>
      <c r="AQ71" s="97" t="s">
        <v>163</v>
      </c>
      <c r="AR71" s="51" t="s">
        <v>76</v>
      </c>
      <c r="AS71" s="51" t="s">
        <v>112</v>
      </c>
      <c r="AT71" s="51"/>
    </row>
    <row r="72" spans="39:46">
      <c r="AM72" s="51"/>
      <c r="AN72" s="51"/>
      <c r="AO72" s="51"/>
      <c r="AP72" s="51"/>
      <c r="AQ72" s="97" t="s">
        <v>164</v>
      </c>
      <c r="AR72" s="51" t="s">
        <v>77</v>
      </c>
      <c r="AS72" s="51" t="s">
        <v>113</v>
      </c>
      <c r="AT72" s="51"/>
    </row>
    <row r="73" spans="39:46">
      <c r="AM73" s="51"/>
      <c r="AN73" s="51"/>
      <c r="AO73" s="51"/>
      <c r="AP73" s="51"/>
      <c r="AQ73" s="97" t="s">
        <v>165</v>
      </c>
      <c r="AR73" s="51" t="s">
        <v>78</v>
      </c>
      <c r="AS73" s="51" t="s">
        <v>114</v>
      </c>
      <c r="AT73" s="51"/>
    </row>
    <row r="74" spans="39:46">
      <c r="AM74" s="51"/>
      <c r="AN74" s="51"/>
      <c r="AO74" s="51"/>
      <c r="AP74" s="51"/>
      <c r="AQ74" s="97" t="s">
        <v>166</v>
      </c>
      <c r="AR74" s="51"/>
      <c r="AS74" s="51" t="s">
        <v>115</v>
      </c>
      <c r="AT74" s="51"/>
    </row>
    <row r="75" spans="39:46">
      <c r="AM75" s="51"/>
      <c r="AN75" s="51"/>
      <c r="AO75" s="51"/>
      <c r="AP75" s="51"/>
      <c r="AQ75" s="97" t="s">
        <v>167</v>
      </c>
      <c r="AR75" s="51"/>
      <c r="AS75" s="51" t="s">
        <v>116</v>
      </c>
      <c r="AT75" s="51"/>
    </row>
    <row r="76" spans="39:46">
      <c r="AM76" s="51"/>
      <c r="AN76" s="51"/>
      <c r="AO76" s="51"/>
      <c r="AP76" s="51"/>
      <c r="AQ76" s="97" t="s">
        <v>168</v>
      </c>
      <c r="AR76" s="51"/>
      <c r="AS76" s="51" t="s">
        <v>117</v>
      </c>
      <c r="AT76" s="51"/>
    </row>
    <row r="77" spans="39:46">
      <c r="AM77" s="56"/>
      <c r="AN77" s="51"/>
      <c r="AO77" s="51"/>
      <c r="AP77" s="51"/>
      <c r="AQ77" s="97" t="s">
        <v>169</v>
      </c>
      <c r="AR77" s="51"/>
      <c r="AS77" s="51" t="s">
        <v>118</v>
      </c>
      <c r="AT77" s="51"/>
    </row>
    <row r="78" spans="39:46">
      <c r="AM78" s="51"/>
      <c r="AN78" s="56"/>
      <c r="AO78" s="56"/>
      <c r="AP78" s="56"/>
      <c r="AQ78" s="97" t="s">
        <v>170</v>
      </c>
      <c r="AR78" s="56"/>
      <c r="AS78" s="56"/>
      <c r="AT78" s="51"/>
    </row>
    <row r="79" spans="39:46">
      <c r="AM79" s="51"/>
      <c r="AN79" s="51"/>
      <c r="AO79" s="51"/>
      <c r="AP79" s="51"/>
      <c r="AQ79" s="98" t="s">
        <v>171</v>
      </c>
      <c r="AR79" s="51"/>
      <c r="AS79" s="51"/>
      <c r="AT79" s="51"/>
    </row>
    <row r="80" spans="39:46">
      <c r="AM80" s="51"/>
      <c r="AN80" s="51"/>
      <c r="AO80" s="51"/>
      <c r="AP80" s="51"/>
      <c r="AQ80" s="51"/>
      <c r="AR80" s="51"/>
      <c r="AS80" s="51"/>
      <c r="AT80" s="51"/>
    </row>
    <row r="85" spans="39:41">
      <c r="AN85" s="51" t="s">
        <v>145</v>
      </c>
      <c r="AO85" s="51" t="s">
        <v>152</v>
      </c>
    </row>
    <row r="86" spans="39:41">
      <c r="AM86" s="92">
        <v>1</v>
      </c>
      <c r="AN86" s="51" t="s">
        <v>143</v>
      </c>
      <c r="AO86" s="51" t="s">
        <v>150</v>
      </c>
    </row>
    <row r="87" spans="39:41">
      <c r="AM87" s="92">
        <v>2</v>
      </c>
      <c r="AN87" s="51" t="s">
        <v>144</v>
      </c>
      <c r="AO87" s="51" t="s">
        <v>151</v>
      </c>
    </row>
  </sheetData>
  <sheetProtection password="EF67" sheet="1" selectLockedCells="1"/>
  <mergeCells count="185">
    <mergeCell ref="J60:U60"/>
    <mergeCell ref="J61:P61"/>
    <mergeCell ref="Q61:U61"/>
    <mergeCell ref="W58:AC58"/>
    <mergeCell ref="AD58:AJ61"/>
    <mergeCell ref="W59:AC61"/>
    <mergeCell ref="W47:Y47"/>
    <mergeCell ref="V28:AJ29"/>
    <mergeCell ref="AI30:AJ31"/>
    <mergeCell ref="D53:U54"/>
    <mergeCell ref="Z47:AJ47"/>
    <mergeCell ref="W48:Y51"/>
    <mergeCell ref="Z48:AJ51"/>
    <mergeCell ref="W52:Y54"/>
    <mergeCell ref="Z52:AJ54"/>
    <mergeCell ref="W55:Y56"/>
    <mergeCell ref="Z55:AJ56"/>
    <mergeCell ref="Z13:AA13"/>
    <mergeCell ref="Z16:AA16"/>
    <mergeCell ref="Z14:AA14"/>
    <mergeCell ref="W44:Y45"/>
    <mergeCell ref="Z44:AJ46"/>
    <mergeCell ref="W46:Y46"/>
    <mergeCell ref="AC18:AI18"/>
    <mergeCell ref="T13:W13"/>
    <mergeCell ref="S40:T40"/>
    <mergeCell ref="S30:V31"/>
    <mergeCell ref="S26:V27"/>
    <mergeCell ref="Z19:AB19"/>
    <mergeCell ref="A22:AJ22"/>
    <mergeCell ref="W39:AA40"/>
    <mergeCell ref="AB39:AJ40"/>
    <mergeCell ref="A43:C44"/>
    <mergeCell ref="A42:C42"/>
    <mergeCell ref="AC16:AI16"/>
    <mergeCell ref="A26:F27"/>
    <mergeCell ref="K26:L27"/>
    <mergeCell ref="AC34:AE35"/>
    <mergeCell ref="M26:P27"/>
    <mergeCell ref="X34:Y35"/>
    <mergeCell ref="Z34:AA35"/>
    <mergeCell ref="AP26:AP32"/>
    <mergeCell ref="AL25:AO25"/>
    <mergeCell ref="D40:E40"/>
    <mergeCell ref="G40:H40"/>
    <mergeCell ref="J40:K40"/>
    <mergeCell ref="AF34:AH35"/>
    <mergeCell ref="AC36:AE37"/>
    <mergeCell ref="M40:N40"/>
    <mergeCell ref="AF36:AJ37"/>
    <mergeCell ref="AI34:AJ35"/>
    <mergeCell ref="A28:F29"/>
    <mergeCell ref="A30:F31"/>
    <mergeCell ref="N34:P35"/>
    <mergeCell ref="G32:Q33"/>
    <mergeCell ref="G30:J31"/>
    <mergeCell ref="T34:U35"/>
    <mergeCell ref="AB34:AB35"/>
    <mergeCell ref="R32:T33"/>
    <mergeCell ref="A32:F33"/>
    <mergeCell ref="Q30:R31"/>
    <mergeCell ref="L34:M35"/>
    <mergeCell ref="P40:Q40"/>
    <mergeCell ref="Q26:R27"/>
    <mergeCell ref="W30:X31"/>
    <mergeCell ref="A45:C48"/>
    <mergeCell ref="D46:U48"/>
    <mergeCell ref="J50:L50"/>
    <mergeCell ref="N50:R50"/>
    <mergeCell ref="L43:L44"/>
    <mergeCell ref="M43:U44"/>
    <mergeCell ref="D42:L42"/>
    <mergeCell ref="A2:AJ2"/>
    <mergeCell ref="T5:W5"/>
    <mergeCell ref="X4:Y4"/>
    <mergeCell ref="X5:Y5"/>
    <mergeCell ref="X10:Y10"/>
    <mergeCell ref="T4:W4"/>
    <mergeCell ref="Z17:AA17"/>
    <mergeCell ref="A16:C16"/>
    <mergeCell ref="O16:P16"/>
    <mergeCell ref="T17:W17"/>
    <mergeCell ref="AC6:AI6"/>
    <mergeCell ref="Z7:AA7"/>
    <mergeCell ref="AC7:AI7"/>
    <mergeCell ref="Z8:AA8"/>
    <mergeCell ref="T15:W15"/>
    <mergeCell ref="AC9:AI9"/>
    <mergeCell ref="W41:AA42"/>
    <mergeCell ref="A60:C60"/>
    <mergeCell ref="A49:C49"/>
    <mergeCell ref="F49:H49"/>
    <mergeCell ref="J49:L49"/>
    <mergeCell ref="N49:R49"/>
    <mergeCell ref="A55:C55"/>
    <mergeCell ref="A56:C56"/>
    <mergeCell ref="A61:C61"/>
    <mergeCell ref="D61:F61"/>
    <mergeCell ref="G61:I61"/>
    <mergeCell ref="D60:F60"/>
    <mergeCell ref="A53:C53"/>
    <mergeCell ref="F58:H58"/>
    <mergeCell ref="J58:L58"/>
    <mergeCell ref="N58:R58"/>
    <mergeCell ref="A54:C54"/>
    <mergeCell ref="A58:C58"/>
    <mergeCell ref="A57:C57"/>
    <mergeCell ref="A51:C51"/>
    <mergeCell ref="D51:U51"/>
    <mergeCell ref="G60:I60"/>
    <mergeCell ref="D57:U57"/>
    <mergeCell ref="F50:H50"/>
    <mergeCell ref="D55:U56"/>
    <mergeCell ref="W26:X27"/>
    <mergeCell ref="AC4:AI4"/>
    <mergeCell ref="G25:AJ25"/>
    <mergeCell ref="Y30:AH31"/>
    <mergeCell ref="K30:L31"/>
    <mergeCell ref="M30:P31"/>
    <mergeCell ref="J34:K35"/>
    <mergeCell ref="T7:W7"/>
    <mergeCell ref="T8:W8"/>
    <mergeCell ref="T9:W9"/>
    <mergeCell ref="T10:W10"/>
    <mergeCell ref="V34:W35"/>
    <mergeCell ref="G28:R29"/>
    <mergeCell ref="U32:AJ33"/>
    <mergeCell ref="Z10:AA10"/>
    <mergeCell ref="AC10:AI10"/>
    <mergeCell ref="T6:W6"/>
    <mergeCell ref="AC17:AI17"/>
    <mergeCell ref="AI26:AJ27"/>
    <mergeCell ref="X18:Y18"/>
    <mergeCell ref="T16:W16"/>
    <mergeCell ref="S20:AJ21"/>
    <mergeCell ref="AC19:AI19"/>
    <mergeCell ref="Y26:AH27"/>
    <mergeCell ref="X11:Y11"/>
    <mergeCell ref="S28:U29"/>
    <mergeCell ref="Z9:AA9"/>
    <mergeCell ref="AC8:AI8"/>
    <mergeCell ref="Z6:AA6"/>
    <mergeCell ref="AC5:AI5"/>
    <mergeCell ref="X6:Y6"/>
    <mergeCell ref="X7:Y7"/>
    <mergeCell ref="X8:Y8"/>
    <mergeCell ref="X9:Y9"/>
    <mergeCell ref="X16:Y16"/>
    <mergeCell ref="AC14:AI14"/>
    <mergeCell ref="AC15:AI15"/>
    <mergeCell ref="Z15:AA15"/>
    <mergeCell ref="X15:Y15"/>
    <mergeCell ref="T11:W11"/>
    <mergeCell ref="T18:W18"/>
    <mergeCell ref="Z11:AA11"/>
    <mergeCell ref="Z12:AA12"/>
    <mergeCell ref="AC13:AI13"/>
    <mergeCell ref="AC12:AI12"/>
    <mergeCell ref="X14:Y14"/>
    <mergeCell ref="AC11:AI11"/>
    <mergeCell ref="T14:W14"/>
    <mergeCell ref="Z4:AA4"/>
    <mergeCell ref="T12:W12"/>
    <mergeCell ref="X12:Y12"/>
    <mergeCell ref="X13:Y13"/>
    <mergeCell ref="X17:Y17"/>
    <mergeCell ref="Z18:AA18"/>
    <mergeCell ref="F1:V1"/>
    <mergeCell ref="D43:F44"/>
    <mergeCell ref="G43:G44"/>
    <mergeCell ref="H43:K44"/>
    <mergeCell ref="S34:S35"/>
    <mergeCell ref="G36:AB37"/>
    <mergeCell ref="Q34:R35"/>
    <mergeCell ref="AB41:AJ42"/>
    <mergeCell ref="L13:N13"/>
    <mergeCell ref="O13:Q13"/>
    <mergeCell ref="A25:F25"/>
    <mergeCell ref="A34:C37"/>
    <mergeCell ref="I34:I35"/>
    <mergeCell ref="D36:F37"/>
    <mergeCell ref="G34:H35"/>
    <mergeCell ref="G26:J27"/>
    <mergeCell ref="Z5:AA5"/>
    <mergeCell ref="A17:C18"/>
  </mergeCells>
  <phoneticPr fontId="2"/>
  <conditionalFormatting sqref="A20:N20">
    <cfRule type="expression" dxfId="54" priority="35">
      <formula>$Z$11&gt;0</formula>
    </cfRule>
  </conditionalFormatting>
  <conditionalFormatting sqref="A21:N21">
    <cfRule type="expression" dxfId="53" priority="34">
      <formula>$Z$12&gt;0</formula>
    </cfRule>
  </conditionalFormatting>
  <conditionalFormatting sqref="A19:S19">
    <cfRule type="expression" dxfId="52" priority="36">
      <formula>$Z$7&gt;0</formula>
    </cfRule>
  </conditionalFormatting>
  <conditionalFormatting sqref="A23:AG23">
    <cfRule type="expression" dxfId="51" priority="32">
      <formula>$Z$17&gt;0</formula>
    </cfRule>
  </conditionalFormatting>
  <conditionalFormatting sqref="A22:AJ22 Z10:AA10">
    <cfRule type="expression" dxfId="50" priority="31">
      <formula>AND($Z$13&gt;0,$L$13="最適")</formula>
    </cfRule>
  </conditionalFormatting>
  <conditionalFormatting sqref="A30:AJ31 R32:AJ33">
    <cfRule type="expression" dxfId="49" priority="37">
      <formula>$Z$16&gt;0</formula>
    </cfRule>
  </conditionalFormatting>
  <conditionalFormatting sqref="A34:AJ37">
    <cfRule type="expression" dxfId="48" priority="50" stopIfTrue="1">
      <formula>$Z$9&gt;0</formula>
    </cfRule>
    <cfRule type="expression" dxfId="47" priority="51" stopIfTrue="1">
      <formula>$Z$8&gt;0</formula>
    </cfRule>
    <cfRule type="expression" dxfId="46" priority="53" stopIfTrue="1">
      <formula>$Z$7&gt;0</formula>
    </cfRule>
    <cfRule type="expression" dxfId="45" priority="54" stopIfTrue="1">
      <formula>$Z$6&gt;0</formula>
    </cfRule>
    <cfRule type="expression" dxfId="44" priority="55" stopIfTrue="1">
      <formula>$Z$5&gt;0</formula>
    </cfRule>
    <cfRule type="expression" dxfId="43" priority="56" stopIfTrue="1">
      <formula>$Z$4&gt;0</formula>
    </cfRule>
    <cfRule type="expression" dxfId="42" priority="42" stopIfTrue="1">
      <formula>$Z$18&gt;0</formula>
    </cfRule>
    <cfRule type="expression" dxfId="41" priority="43" stopIfTrue="1">
      <formula>$Z$17&gt;0</formula>
    </cfRule>
    <cfRule type="expression" dxfId="40" priority="44" stopIfTrue="1">
      <formula>$Z$15&gt;0</formula>
    </cfRule>
    <cfRule type="expression" dxfId="39" priority="45" stopIfTrue="1">
      <formula>$Z$14&gt;0</formula>
    </cfRule>
    <cfRule type="expression" dxfId="38" priority="46" stopIfTrue="1">
      <formula>$Z$13&gt;0</formula>
    </cfRule>
    <cfRule type="expression" dxfId="37" priority="47" stopIfTrue="1">
      <formula>$Z$12&gt;0</formula>
    </cfRule>
    <cfRule type="expression" dxfId="36" priority="48" stopIfTrue="1">
      <formula>$Z$11&gt;0</formula>
    </cfRule>
    <cfRule type="expression" dxfId="35" priority="49" stopIfTrue="1">
      <formula>$Z$10&gt;0</formula>
    </cfRule>
  </conditionalFormatting>
  <conditionalFormatting sqref="F1">
    <cfRule type="expression" dxfId="34" priority="38" stopIfTrue="1">
      <formula>$AB$41="持ち帰る"</formula>
    </cfRule>
  </conditionalFormatting>
  <conditionalFormatting sqref="L13:N13">
    <cfRule type="expression" dxfId="33" priority="29">
      <formula>$Z$13&gt;0</formula>
    </cfRule>
  </conditionalFormatting>
  <conditionalFormatting sqref="Z4 Z8:Z9">
    <cfRule type="expression" dxfId="32" priority="72" stopIfTrue="1">
      <formula>OR($Z$7&gt;0)</formula>
    </cfRule>
  </conditionalFormatting>
  <conditionalFormatting sqref="Z8:Z9 Z4">
    <cfRule type="expression" dxfId="31" priority="71" stopIfTrue="1">
      <formula>AND($Z$7&gt;0,$Z$8&gt;0,$Z$9&gt;0,$Z$4&gt;0)</formula>
    </cfRule>
  </conditionalFormatting>
  <conditionalFormatting sqref="Z8:Z10 Z12 Z18">
    <cfRule type="expression" dxfId="30" priority="67" stopIfTrue="1">
      <formula>AND($Z$8&gt;0,$Z$9&gt;0,$Z$10&gt;0,$Z$12&gt;0,$Z$18&gt;0)</formula>
    </cfRule>
    <cfRule type="expression" dxfId="29" priority="68" stopIfTrue="1">
      <formula>$Z$17&gt;0</formula>
    </cfRule>
  </conditionalFormatting>
  <conditionalFormatting sqref="Z4:AA4">
    <cfRule type="expression" dxfId="28" priority="66" stopIfTrue="1">
      <formula>$Z$4&gt;0</formula>
    </cfRule>
  </conditionalFormatting>
  <conditionalFormatting sqref="Z4:AA15 L13:N13 Z17:AA18">
    <cfRule type="expression" dxfId="27" priority="28">
      <formula>$Z$16=1</formula>
    </cfRule>
  </conditionalFormatting>
  <conditionalFormatting sqref="Z5:AA5 A22:AJ22">
    <cfRule type="expression" dxfId="26" priority="30">
      <formula>AND($Z$13&gt;0,$L$13="自然")</formula>
    </cfRule>
  </conditionalFormatting>
  <conditionalFormatting sqref="Z5:AA5">
    <cfRule type="expression" dxfId="25" priority="69" stopIfTrue="1">
      <formula>$Z$5&gt;0</formula>
    </cfRule>
    <cfRule type="expression" dxfId="24" priority="70" stopIfTrue="1">
      <formula>$Z$11&gt;0</formula>
    </cfRule>
  </conditionalFormatting>
  <conditionalFormatting sqref="Z8:AA8">
    <cfRule type="expression" dxfId="23" priority="65" stopIfTrue="1">
      <formula>$Z$8&gt;0</formula>
    </cfRule>
  </conditionalFormatting>
  <conditionalFormatting sqref="Z9:AA9">
    <cfRule type="expression" dxfId="22" priority="64" stopIfTrue="1">
      <formula>$Z$9&gt;0</formula>
    </cfRule>
  </conditionalFormatting>
  <conditionalFormatting sqref="Z10:AA10">
    <cfRule type="expression" dxfId="21" priority="63" stopIfTrue="1">
      <formula>$Z$10&gt;0</formula>
    </cfRule>
    <cfRule type="expression" dxfId="20" priority="74" stopIfTrue="1">
      <formula>OR($Z$12&gt;0)</formula>
    </cfRule>
    <cfRule type="expression" dxfId="19" priority="73" stopIfTrue="1">
      <formula>$Z$10&gt;0</formula>
    </cfRule>
  </conditionalFormatting>
  <conditionalFormatting sqref="Z12:AA12">
    <cfRule type="expression" dxfId="18" priority="62" stopIfTrue="1">
      <formula>$Z$12&gt;0</formula>
    </cfRule>
  </conditionalFormatting>
  <conditionalFormatting sqref="Z18:AA18">
    <cfRule type="expression" dxfId="17" priority="61" stopIfTrue="1">
      <formula>$Z$18&gt;0</formula>
    </cfRule>
  </conditionalFormatting>
  <conditionalFormatting sqref="AL25:AO25">
    <cfRule type="expression" dxfId="16" priority="21">
      <formula>$Z$16&lt;1</formula>
    </cfRule>
  </conditionalFormatting>
  <conditionalFormatting sqref="AP26">
    <cfRule type="expression" dxfId="15" priority="19">
      <formula>$Z$16&lt;1</formula>
    </cfRule>
  </conditionalFormatting>
  <conditionalFormatting sqref="G26:J27">
    <cfRule type="expression" dxfId="14" priority="17">
      <formula>RIGHT(G26,1)="都"</formula>
    </cfRule>
    <cfRule type="expression" dxfId="13" priority="16">
      <formula>RIGHT(G26,1)="道"</formula>
    </cfRule>
    <cfRule type="expression" dxfId="12" priority="15">
      <formula>RIGHT(G26,1)="府"</formula>
    </cfRule>
    <cfRule type="expression" dxfId="11" priority="14">
      <formula>RIGHT(G26,1)="県"</formula>
    </cfRule>
  </conditionalFormatting>
  <conditionalFormatting sqref="M26:P27">
    <cfRule type="expression" dxfId="10" priority="13">
      <formula>RIGHT(M26,1)="市"</formula>
    </cfRule>
    <cfRule type="expression" dxfId="9" priority="2">
      <formula>AND(NOT(M26="小郡"),RIGHT(M26,1)="郡")</formula>
    </cfRule>
  </conditionalFormatting>
  <conditionalFormatting sqref="H43:K44">
    <cfRule type="expression" dxfId="1" priority="10">
      <formula>RIGHT(H43,1)="市"</formula>
    </cfRule>
    <cfRule type="expression" dxfId="0" priority="1">
      <formula>AND(NOT(H43="小郡"),RIGHT(H43,1)="郡")</formula>
    </cfRule>
  </conditionalFormatting>
  <conditionalFormatting sqref="D43:F44">
    <cfRule type="expression" dxfId="8" priority="9">
      <formula>RIGHT(D43,1)="都"</formula>
    </cfRule>
    <cfRule type="expression" dxfId="7" priority="8">
      <formula>RIGHT(D43,1)="道"</formula>
    </cfRule>
    <cfRule type="expression" dxfId="6" priority="7">
      <formula>RIGHT(D43,1)="府"</formula>
    </cfRule>
    <cfRule type="expression" dxfId="5" priority="6">
      <formula>RIGHT(D43,1)="県"</formula>
    </cfRule>
  </conditionalFormatting>
  <conditionalFormatting sqref="W26:X27">
    <cfRule type="expression" dxfId="4" priority="5">
      <formula>AND(S26="",OR(W26="町",W26="村"))</formula>
    </cfRule>
    <cfRule type="expression" dxfId="3" priority="4">
      <formula>AND(S26="",W26="区")</formula>
    </cfRule>
  </conditionalFormatting>
  <conditionalFormatting sqref="AI26:AJ27">
    <cfRule type="expression" dxfId="2" priority="3">
      <formula>AND(Y26="",OR(AI26="地内",AI26="地先"))</formula>
    </cfRule>
  </conditionalFormatting>
  <dataValidations count="15">
    <dataValidation imeMode="off" allowBlank="1" showInputMessage="1" showErrorMessage="1" sqref="D40:E40 G34:H35 J34:M35 Q34:R35 T34:W35 G40:H40 AF34:AH35 D42 P40:Q40 S40:T40 M40:N40 J40:K40 Z34:AA35 AN26:AN33 D57:U57" xr:uid="{00000000-0002-0000-0000-000000000000}"/>
    <dataValidation imeMode="on" allowBlank="1" showInputMessage="1" showErrorMessage="1" sqref="G25:AJ25 AF36:AJ37 M43:U44 G26 G30 G36:AB37 D45 D43 S26:V27 M26:P27 Y26:AH27 M30:P31 S30:V31 Y30:AH31 H43:K44 D53:U56 Z48 Z52:AJ56" xr:uid="{00000000-0002-0000-0000-000001000000}"/>
    <dataValidation type="list" imeMode="on" allowBlank="1" showInputMessage="1" showErrorMessage="1" sqref="V28:AJ29" xr:uid="{00000000-0002-0000-0000-000002000000}">
      <formula1>発注者区分</formula1>
    </dataValidation>
    <dataValidation type="list" allowBlank="1" showInputMessage="1" showErrorMessage="1" sqref="Q26:R27 Q30:R31 L43" xr:uid="{00000000-0002-0000-0000-000003000000}">
      <formula1>郡市</formula1>
    </dataValidation>
    <dataValidation type="list" imeMode="on" allowBlank="1" showInputMessage="1" sqref="AI26:AJ27 AI30:AJ31" xr:uid="{00000000-0002-0000-0000-000004000000}">
      <formula1>地内地先</formula1>
    </dataValidation>
    <dataValidation type="list" allowBlank="1" showInputMessage="1" showErrorMessage="1" sqref="W26:X27 W30:X31" xr:uid="{00000000-0002-0000-0000-000005000000}">
      <formula1>$AO$64:$AO$66</formula1>
    </dataValidation>
    <dataValidation type="list" imeMode="on" allowBlank="1" showInputMessage="1" sqref="G32:Q33" xr:uid="{00000000-0002-0000-0000-000006000000}">
      <formula1>試料の種類</formula1>
    </dataValidation>
    <dataValidation type="list" imeMode="on" allowBlank="1" showInputMessage="1" sqref="G28:R29" xr:uid="{00000000-0002-0000-0000-000007000000}">
      <formula1>発注者</formula1>
    </dataValidation>
    <dataValidation type="list" allowBlank="1" showInputMessage="1" showErrorMessage="1" sqref="K26:L27 K30:L31 G43" xr:uid="{00000000-0002-0000-0000-000008000000}">
      <formula1>都道府県</formula1>
    </dataValidation>
    <dataValidation type="list" imeMode="off" allowBlank="1" showInputMessage="1" showErrorMessage="1" sqref="Z4:AA9 Z11:AA18" xr:uid="{00000000-0002-0000-0000-000009000000}">
      <formula1>$AM$86</formula1>
    </dataValidation>
    <dataValidation type="list" imeMode="off" allowBlank="1" showInputMessage="1" showErrorMessage="1" sqref="Z10:AA10" xr:uid="{00000000-0002-0000-0000-00000A000000}">
      <formula1>$AM$86:$AM$87</formula1>
    </dataValidation>
    <dataValidation type="list" allowBlank="1" showInputMessage="1" showErrorMessage="1" sqref="AB41:AJ42" xr:uid="{00000000-0002-0000-0000-00000B000000}">
      <formula1>$AT$64:$AT$65</formula1>
    </dataValidation>
    <dataValidation type="list" allowBlank="1" showInputMessage="1" showErrorMessage="1" sqref="O16:P16" xr:uid="{00000000-0002-0000-0000-00000C000000}">
      <formula1>$AN$86:$AN$87</formula1>
    </dataValidation>
    <dataValidation type="list" allowBlank="1" showInputMessage="1" showErrorMessage="1" sqref="L13:N13" xr:uid="{00000000-0002-0000-0000-00000D000000}">
      <formula1>$AO$86:$AO$87</formula1>
    </dataValidation>
    <dataValidation type="custom" imeMode="on" allowBlank="1" showErrorMessage="1" error="改行は出来ません" sqref="D46:U48" xr:uid="{55520C52-A441-453B-B99A-04525F2368FC}">
      <formula1>LEN(D46)-LEN(SUBSTITUTE(D46,CHAR(10),""))&lt;1</formula1>
    </dataValidation>
  </dataValidations>
  <pageMargins left="0.78740157480314965" right="0.19685039370078741" top="0.39370078740157483" bottom="0.39370078740157483" header="0.51181102362204722" footer="0.51181102362204722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様式第4号</vt:lpstr>
      <vt:lpstr>様式第4号!Print_Area</vt:lpstr>
      <vt:lpstr>様式第4号!郡市</vt:lpstr>
      <vt:lpstr>様式第4号!試料の種類</vt:lpstr>
      <vt:lpstr>様式第4号!地内地先</vt:lpstr>
      <vt:lpstr>様式第4号!町村</vt:lpstr>
      <vt:lpstr>都道府県</vt:lpstr>
      <vt:lpstr>様式第4号!発注者</vt:lpstr>
      <vt:lpstr>様式第4号!発注者区分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a-kai</dc:creator>
  <cp:lastModifiedBy>SK-200</cp:lastModifiedBy>
  <cp:lastPrinted>2023-09-13T06:51:30Z</cp:lastPrinted>
  <dcterms:created xsi:type="dcterms:W3CDTF">2004-12-08T05:03:08Z</dcterms:created>
  <dcterms:modified xsi:type="dcterms:W3CDTF">2024-03-18T05:39:10Z</dcterms:modified>
</cp:coreProperties>
</file>